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2. Månedsstatistikker/2022/202211/Markedsstatistik/"/>
    </mc:Choice>
  </mc:AlternateContent>
  <xr:revisionPtr revIDLastSave="243" documentId="13_ncr:1_{A5F63067-B0E1-4F74-9C02-22A569F4531C}" xr6:coauthVersionLast="47" xr6:coauthVersionMax="47" xr10:uidLastSave="{5AD9B3B2-CECE-4B4C-A2B2-3E7DDD472845}"/>
  <bookViews>
    <workbookView xWindow="28680" yWindow="-120" windowWidth="29040" windowHeight="15840" xr2:uid="{00000000-000D-0000-FFFF-FFFF00000000}"/>
  </bookViews>
  <sheets>
    <sheet name="Indhold" sheetId="2" r:id="rId1"/>
    <sheet name="1.1 Formue (D)" sheetId="6" r:id="rId2"/>
    <sheet name="1.2 Nettokøb (D)" sheetId="9" r:id="rId3"/>
    <sheet name="1.3.Antal (D)" sheetId="5" r:id="rId4"/>
    <sheet name="1.4 Udbytter (D)" sheetId="13" r:id="rId5"/>
    <sheet name="1.5 Nettoflow (D)" sheetId="14" r:id="rId6"/>
    <sheet name="2.1 Formue (A)" sheetId="3" r:id="rId7"/>
    <sheet name="2.2. Typer (A)" sheetId="12" r:id="rId8"/>
    <sheet name="2.3 Nettokøb (D)" sheetId="10" r:id="rId9"/>
    <sheet name="3.1 Formue IFS (A)" sheetId="11" r:id="rId10"/>
    <sheet name="4.1 Fondstyper (A)" sheetId="1" r:id="rId11"/>
    <sheet name="5.1 Kategoriafkast (D)" sheetId="16" r:id="rId12"/>
  </sheets>
  <definedNames>
    <definedName name="_xlnm.Print_Area" localSheetId="1">'1.1 Formue (D)'!$A$1:$G$48</definedName>
    <definedName name="_xlnm.Print_Area" localSheetId="2">'1.2 Nettokøb (D)'!$A$1:$K$48</definedName>
    <definedName name="_xlnm.Print_Area" localSheetId="3">'1.3.Antal (D)'!$A$1:$G$45</definedName>
    <definedName name="_xlnm.Print_Area" localSheetId="4">'1.4 Udbytter (D)'!$A$1:$N$43</definedName>
    <definedName name="_xlnm.Print_Area" localSheetId="6">'2.1 Formue (A)'!$A$1:$H$51</definedName>
    <definedName name="_xlnm.Print_Area" localSheetId="7">'2.2. Typer (A)'!$A$1:$I$79</definedName>
    <definedName name="_xlnm.Print_Area" localSheetId="8">'2.3 Nettokøb (D)'!$A$1:$I$51</definedName>
    <definedName name="_xlnm.Print_Area" localSheetId="9">'3.1 Formue IFS (A)'!$A$1:$H$20</definedName>
    <definedName name="_xlnm.Print_Area" localSheetId="10">'4.1 Fondstyper (A)'!$A$1:$H$45</definedName>
    <definedName name="_xlnm.Print_Area" localSheetId="0">Indhold!$A$1:$B$35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5" l="1"/>
  <c r="H26" i="5"/>
  <c r="H33" i="5"/>
  <c r="H40" i="5"/>
  <c r="H45" i="5" l="1"/>
  <c r="Q38" i="14" l="1"/>
  <c r="M22" i="6" l="1"/>
  <c r="N22" i="6"/>
  <c r="H15" i="11" l="1"/>
  <c r="Q39" i="14"/>
  <c r="R38" i="14"/>
  <c r="R39" i="14"/>
  <c r="R40" i="14"/>
  <c r="R41" i="14"/>
  <c r="R42" i="14"/>
  <c r="R43" i="14"/>
  <c r="R44" i="14"/>
  <c r="R45" i="14"/>
  <c r="R46" i="14"/>
  <c r="S38" i="14"/>
  <c r="S39" i="14"/>
  <c r="S40" i="14"/>
  <c r="S41" i="14"/>
  <c r="S42" i="14"/>
  <c r="S43" i="14"/>
  <c r="S44" i="14"/>
  <c r="S45" i="14"/>
  <c r="S46" i="14"/>
  <c r="H4" i="11"/>
  <c r="G4" i="11"/>
  <c r="G48" i="3"/>
  <c r="H48" i="3"/>
  <c r="M48" i="3"/>
  <c r="N48" i="3"/>
  <c r="G48" i="10" l="1"/>
  <c r="H48" i="10"/>
  <c r="I48" i="10"/>
  <c r="M22" i="9" l="1"/>
  <c r="N22" i="9"/>
  <c r="O22" i="9"/>
  <c r="E24" i="1" l="1"/>
  <c r="E27" i="1" s="1"/>
  <c r="E17" i="1"/>
  <c r="E20" i="1" s="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8" i="11"/>
  <c r="O48" i="10" l="1"/>
  <c r="N48" i="10"/>
  <c r="M48" i="10"/>
  <c r="O41" i="9"/>
  <c r="N41" i="9"/>
  <c r="M41" i="9"/>
  <c r="O34" i="9"/>
  <c r="N34" i="9"/>
  <c r="M34" i="9"/>
  <c r="O27" i="9"/>
  <c r="N27" i="9"/>
  <c r="M27" i="9"/>
  <c r="I41" i="9"/>
  <c r="H41" i="9"/>
  <c r="G41" i="9"/>
  <c r="I34" i="9"/>
  <c r="H34" i="9"/>
  <c r="G34" i="9"/>
  <c r="I27" i="9"/>
  <c r="H27" i="9"/>
  <c r="G27" i="9"/>
  <c r="I22" i="9"/>
  <c r="H22" i="9"/>
  <c r="G22" i="9"/>
  <c r="H31" i="1"/>
  <c r="H34" i="1" s="1"/>
  <c r="O46" i="9" l="1"/>
  <c r="M46" i="9"/>
  <c r="N46" i="9"/>
  <c r="G46" i="9"/>
  <c r="H46" i="9"/>
  <c r="I46" i="9"/>
  <c r="F24" i="1"/>
  <c r="F27" i="1" s="1"/>
  <c r="F17" i="1" l="1"/>
  <c r="F20" i="1" s="1"/>
  <c r="G12" i="1"/>
  <c r="G11" i="1"/>
  <c r="G10" i="1"/>
  <c r="G5" i="1"/>
  <c r="G4" i="1"/>
  <c r="G3" i="1"/>
  <c r="F18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19" i="11" l="1"/>
  <c r="G6" i="1"/>
  <c r="G13" i="1"/>
  <c r="G48" i="12" l="1"/>
  <c r="H11" i="11" l="1"/>
  <c r="G11" i="11"/>
  <c r="Q4" i="14" l="1"/>
  <c r="R4" i="14"/>
  <c r="S4" i="14"/>
  <c r="Q5" i="14"/>
  <c r="R5" i="14"/>
  <c r="S5" i="14"/>
  <c r="Q6" i="14"/>
  <c r="R6" i="14"/>
  <c r="S6" i="14"/>
  <c r="Q7" i="14"/>
  <c r="R7" i="14"/>
  <c r="S7" i="14"/>
  <c r="Q8" i="14"/>
  <c r="R8" i="14"/>
  <c r="S8" i="14"/>
  <c r="Q9" i="14"/>
  <c r="R9" i="14"/>
  <c r="S9" i="14"/>
  <c r="Q10" i="14"/>
  <c r="R10" i="14"/>
  <c r="S10" i="14"/>
  <c r="Q11" i="14"/>
  <c r="R11" i="14"/>
  <c r="S11" i="14"/>
  <c r="Q12" i="14"/>
  <c r="R12" i="14"/>
  <c r="S12" i="14"/>
  <c r="Q13" i="14"/>
  <c r="R13" i="14"/>
  <c r="S13" i="14"/>
  <c r="Q14" i="14"/>
  <c r="R14" i="14"/>
  <c r="S14" i="14"/>
  <c r="Q15" i="14"/>
  <c r="R15" i="14"/>
  <c r="S15" i="14"/>
  <c r="Q16" i="14"/>
  <c r="R16" i="14"/>
  <c r="S16" i="14"/>
  <c r="Q17" i="14"/>
  <c r="R17" i="14"/>
  <c r="S17" i="14"/>
  <c r="Q18" i="14"/>
  <c r="R18" i="14"/>
  <c r="S18" i="14"/>
  <c r="Q19" i="14"/>
  <c r="R19" i="14"/>
  <c r="S19" i="14"/>
  <c r="Q20" i="14"/>
  <c r="R20" i="14"/>
  <c r="S20" i="14"/>
  <c r="Q21" i="14"/>
  <c r="R21" i="14"/>
  <c r="S21" i="14"/>
  <c r="Q22" i="14"/>
  <c r="R22" i="14"/>
  <c r="S22" i="14"/>
  <c r="Q23" i="14"/>
  <c r="R23" i="14"/>
  <c r="S23" i="14"/>
  <c r="Q24" i="14"/>
  <c r="R24" i="14"/>
  <c r="S24" i="14"/>
  <c r="Q25" i="14"/>
  <c r="R25" i="14"/>
  <c r="S25" i="14"/>
  <c r="Q26" i="14"/>
  <c r="R26" i="14"/>
  <c r="S26" i="14"/>
  <c r="Q27" i="14"/>
  <c r="R27" i="14"/>
  <c r="S27" i="14"/>
  <c r="Q28" i="14"/>
  <c r="R28" i="14"/>
  <c r="S28" i="14"/>
  <c r="Q29" i="14"/>
  <c r="R29" i="14"/>
  <c r="S29" i="14"/>
  <c r="Q30" i="14"/>
  <c r="R30" i="14"/>
  <c r="S30" i="14"/>
  <c r="Q31" i="14"/>
  <c r="R31" i="14"/>
  <c r="S31" i="14"/>
  <c r="Q32" i="14"/>
  <c r="R32" i="14"/>
  <c r="S32" i="14"/>
  <c r="Q33" i="14"/>
  <c r="R33" i="14"/>
  <c r="S33" i="14"/>
  <c r="Q34" i="14"/>
  <c r="R34" i="14"/>
  <c r="S34" i="14"/>
  <c r="Q35" i="14"/>
  <c r="R35" i="14"/>
  <c r="S35" i="14"/>
  <c r="Q36" i="14"/>
  <c r="R36" i="14"/>
  <c r="S36" i="14"/>
  <c r="Q37" i="14"/>
  <c r="R37" i="14"/>
  <c r="S37" i="14"/>
  <c r="Q40" i="14"/>
  <c r="Q41" i="14"/>
  <c r="Q42" i="14"/>
  <c r="Q43" i="14"/>
  <c r="Q44" i="14"/>
  <c r="Q45" i="14"/>
  <c r="Q46" i="14"/>
  <c r="S3" i="14"/>
  <c r="R3" i="14"/>
  <c r="Q3" i="14"/>
  <c r="R47" i="14" l="1"/>
  <c r="S47" i="14"/>
  <c r="Q47" i="14"/>
  <c r="H26" i="13" l="1"/>
  <c r="G22" i="6"/>
  <c r="H38" i="1" l="1"/>
  <c r="I38" i="1"/>
  <c r="G21" i="13" l="1"/>
  <c r="H21" i="13"/>
  <c r="I21" i="13"/>
  <c r="N67" i="12" l="1"/>
  <c r="M67" i="12"/>
  <c r="H67" i="12"/>
  <c r="G67" i="12"/>
  <c r="S47" i="13"/>
  <c r="R47" i="13"/>
  <c r="Q47" i="13"/>
  <c r="G40" i="13"/>
  <c r="G33" i="13"/>
  <c r="G26" i="13"/>
  <c r="G45" i="13" l="1"/>
  <c r="I41" i="1"/>
  <c r="I44" i="1" s="1"/>
  <c r="H41" i="1"/>
  <c r="H44" i="1" l="1"/>
  <c r="H11" i="1"/>
  <c r="H4" i="1"/>
  <c r="N48" i="12"/>
  <c r="M48" i="12"/>
  <c r="H10" i="1" s="1"/>
  <c r="H48" i="12"/>
  <c r="H3" i="1"/>
  <c r="I40" i="13"/>
  <c r="H40" i="13"/>
  <c r="I33" i="13"/>
  <c r="H33" i="13"/>
  <c r="I26" i="13"/>
  <c r="N41" i="6"/>
  <c r="M41" i="6"/>
  <c r="N34" i="6"/>
  <c r="M34" i="6"/>
  <c r="N27" i="6"/>
  <c r="M27" i="6"/>
  <c r="H41" i="6"/>
  <c r="G41" i="6"/>
  <c r="H34" i="6"/>
  <c r="G34" i="6"/>
  <c r="H27" i="6"/>
  <c r="G27" i="6"/>
  <c r="H22" i="6"/>
  <c r="G17" i="1"/>
  <c r="G20" i="1" s="1"/>
  <c r="B8" i="11"/>
  <c r="C8" i="11"/>
  <c r="D8" i="11"/>
  <c r="G8" i="11"/>
  <c r="H8" i="11"/>
  <c r="B3" i="11"/>
  <c r="C3" i="11"/>
  <c r="D3" i="11"/>
  <c r="H3" i="11"/>
  <c r="G3" i="11"/>
  <c r="I45" i="13" l="1"/>
  <c r="H45" i="13"/>
  <c r="N46" i="6"/>
  <c r="H46" i="6"/>
  <c r="G46" i="6"/>
  <c r="M46" i="6"/>
  <c r="G5" i="11" l="1"/>
  <c r="G6" i="11"/>
  <c r="G7" i="11"/>
  <c r="G9" i="11"/>
  <c r="G10" i="11"/>
  <c r="G12" i="11"/>
  <c r="G13" i="11"/>
  <c r="G14" i="11"/>
  <c r="G15" i="11"/>
  <c r="G16" i="11"/>
  <c r="G18" i="11"/>
  <c r="I11" i="1"/>
  <c r="H18" i="11"/>
  <c r="H16" i="11"/>
  <c r="H14" i="11"/>
  <c r="H13" i="11"/>
  <c r="H12" i="11"/>
  <c r="H10" i="11"/>
  <c r="H9" i="11"/>
  <c r="H7" i="11"/>
  <c r="H6" i="11"/>
  <c r="H5" i="11"/>
  <c r="I24" i="1"/>
  <c r="I27" i="1" s="1"/>
  <c r="I17" i="1"/>
  <c r="I20" i="1" s="1"/>
  <c r="H17" i="1"/>
  <c r="H20" i="1" s="1"/>
  <c r="I4" i="1"/>
  <c r="I10" i="1"/>
  <c r="I3" i="1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I35" i="14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I28" i="14"/>
  <c r="H28" i="14"/>
  <c r="G28" i="14"/>
  <c r="I27" i="14"/>
  <c r="H27" i="14"/>
  <c r="G27" i="14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I7" i="14"/>
  <c r="H7" i="14"/>
  <c r="G7" i="14"/>
  <c r="I6" i="14"/>
  <c r="H6" i="14"/>
  <c r="G6" i="14"/>
  <c r="I5" i="14"/>
  <c r="H5" i="14"/>
  <c r="G5" i="14"/>
  <c r="I4" i="14"/>
  <c r="H4" i="14"/>
  <c r="G4" i="14"/>
  <c r="I3" i="14"/>
  <c r="H3" i="14"/>
  <c r="G3" i="14"/>
  <c r="G19" i="11" l="1"/>
  <c r="I31" i="1"/>
  <c r="I34" i="1" s="1"/>
  <c r="H19" i="11"/>
  <c r="G45" i="14"/>
  <c r="H45" i="14"/>
  <c r="I45" i="14"/>
  <c r="H24" i="1"/>
  <c r="H27" i="1" s="1"/>
  <c r="G24" i="1"/>
  <c r="G27" i="1" s="1"/>
  <c r="H76" i="12"/>
  <c r="I5" i="1" s="1"/>
  <c r="I6" i="1" s="1"/>
  <c r="N76" i="12"/>
  <c r="I12" i="1" s="1"/>
  <c r="I13" i="1" s="1"/>
  <c r="M76" i="12"/>
  <c r="H12" i="1" s="1"/>
  <c r="H13" i="1" s="1"/>
  <c r="G76" i="12"/>
  <c r="H5" i="1" s="1"/>
  <c r="H6" i="1" s="1"/>
</calcChain>
</file>

<file path=xl/sharedStrings.xml><?xml version="1.0" encoding="utf-8"?>
<sst xmlns="http://schemas.openxmlformats.org/spreadsheetml/2006/main" count="875" uniqueCount="224">
  <si>
    <t>1. Investeringsområde</t>
  </si>
  <si>
    <t>1.1</t>
  </si>
  <si>
    <t>1.2</t>
  </si>
  <si>
    <t>1.3</t>
  </si>
  <si>
    <t>1.4</t>
  </si>
  <si>
    <t>1.5</t>
  </si>
  <si>
    <t>2. Investeringsforeninger</t>
  </si>
  <si>
    <t xml:space="preserve">2.1  </t>
  </si>
  <si>
    <t xml:space="preserve">2.2 </t>
  </si>
  <si>
    <t>2.3</t>
  </si>
  <si>
    <t>3. Investeringsforvaltningsselskaber</t>
  </si>
  <si>
    <t>3.1</t>
  </si>
  <si>
    <t>4. Afdelingstyper</t>
  </si>
  <si>
    <t>4.1</t>
  </si>
  <si>
    <t>5. Kategoriafkast</t>
  </si>
  <si>
    <t>5.1</t>
  </si>
  <si>
    <t>Månedlig formuevægtet kategoriafkast siden januar 2000</t>
  </si>
  <si>
    <t>Bruttoformue</t>
  </si>
  <si>
    <t>Nettoformue*</t>
  </si>
  <si>
    <t>Kursværdi - mio. kroner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</si>
  <si>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</si>
  <si>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</si>
  <si>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</si>
  <si>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</si>
  <si>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</si>
  <si>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</si>
  <si>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</si>
  <si>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</si>
  <si>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</si>
  <si>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</si>
  <si>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</si>
  <si>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</si>
  <si>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</si>
  <si>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</si>
  <si>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</si>
  <si>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Tyskland</t>
  </si>
  <si>
    <t>Aktier Østeuropa</t>
  </si>
  <si>
    <t>Kapitalforeninger aktier</t>
  </si>
  <si>
    <t>Udenlandske aktier i alt</t>
  </si>
  <si>
    <t>Obligationer Korte danske</t>
  </si>
  <si>
    <t>Obligationer Lange danske</t>
  </si>
  <si>
    <t>Obligationer Øvrige danske</t>
  </si>
  <si>
    <t>Obligationer Danske indeksobligationer</t>
  </si>
  <si>
    <t>Danske obligationer i alt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</si>
  <si>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</si>
  <si>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</si>
  <si>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</si>
  <si>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</si>
  <si>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</si>
  <si>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</si>
  <si>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</si>
  <si>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</si>
  <si>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</si>
  <si>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</si>
  <si>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</si>
  <si>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</si>
  <si>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</si>
  <si>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Kapitalforeninger Blandede</t>
  </si>
  <si>
    <t>Kapitalforeninger Øvrige</t>
  </si>
  <si>
    <t>Kapitalforeninger Hedgestrategier</t>
  </si>
  <si>
    <t>Andre alternative investeringsfonde</t>
  </si>
  <si>
    <t xml:space="preserve">Investering Danmark     Amaliegade 7    DK-1256 København K     Tel: 3370 1000    </t>
  </si>
  <si>
    <t>Nettokøb, brutto</t>
  </si>
  <si>
    <t>Nettokøb, netto*</t>
  </si>
  <si>
    <t>Kursværdi - mio kr.</t>
  </si>
  <si>
    <t>år-til-dato</t>
  </si>
  <si>
    <t>Kapitalforeninger Aktier</t>
  </si>
  <si>
    <t>Obligationer indeks danske</t>
  </si>
  <si>
    <t>Obligationer, Investment Grade</t>
  </si>
  <si>
    <t>Obligationer, Non-investment Grade</t>
  </si>
  <si>
    <t>Obligationer, Emerging Markets</t>
  </si>
  <si>
    <t>Obligationer, Øvrige</t>
  </si>
  <si>
    <t>Obligationer, udenlandske indeks</t>
  </si>
  <si>
    <t>Kapitalforeninger, Obl. Udenlandske</t>
  </si>
  <si>
    <t>I alt</t>
  </si>
  <si>
    <t>Accunia</t>
  </si>
  <si>
    <t>Alm. Brand Invest</t>
  </si>
  <si>
    <t>Amalie Invest</t>
  </si>
  <si>
    <t>BankInvest</t>
  </si>
  <si>
    <t>BIL Danmark</t>
  </si>
  <si>
    <t>BLS Invest</t>
  </si>
  <si>
    <t>C Worldwide</t>
  </si>
  <si>
    <t>Danske Invest</t>
  </si>
  <si>
    <t>Falcon Invest</t>
  </si>
  <si>
    <t>Formuepleje</t>
  </si>
  <si>
    <t>Fundamental Invest</t>
  </si>
  <si>
    <t>Handelsinvest</t>
  </si>
  <si>
    <t>HP Invest</t>
  </si>
  <si>
    <t>Invest Administration</t>
  </si>
  <si>
    <t>Investeringsforeningen Gudme Raaschou</t>
  </si>
  <si>
    <t>Investin</t>
  </si>
  <si>
    <t>IR Invest</t>
  </si>
  <si>
    <t>Jyske Invest</t>
  </si>
  <si>
    <t>Kapitalforeningen Blue Strait Capital</t>
  </si>
  <si>
    <t>Kapitalforeningen Investering &amp; Tryghed</t>
  </si>
  <si>
    <t>Lægernes Invest</t>
  </si>
  <si>
    <t>Lån &amp; Spar Invest</t>
  </si>
  <si>
    <t>Maj Invest</t>
  </si>
  <si>
    <t>Mermaid Nordic</t>
  </si>
  <si>
    <t>MS Invest</t>
  </si>
  <si>
    <t>Nielsen Capital Management</t>
  </si>
  <si>
    <t>Nordea Invest</t>
  </si>
  <si>
    <t>Nykredit Portefølje Administration</t>
  </si>
  <si>
    <t>PFA Invest</t>
  </si>
  <si>
    <t>PortfolioManager</t>
  </si>
  <si>
    <t>SEBinvest</t>
  </si>
  <si>
    <t>Selected Investments</t>
  </si>
  <si>
    <t>Sparinvest</t>
  </si>
  <si>
    <t>StockRate Invest</t>
  </si>
  <si>
    <t>Stonehenge</t>
  </si>
  <si>
    <t>Strategi Invest</t>
  </si>
  <si>
    <t>Sydinvest</t>
  </si>
  <si>
    <t>TRP-Invest</t>
  </si>
  <si>
    <t>ValueInvest Danmark</t>
  </si>
  <si>
    <t>Wealth Invest</t>
  </si>
  <si>
    <t>I alt danske foreninger</t>
  </si>
  <si>
    <t>Lån og Spar Invest</t>
  </si>
  <si>
    <t>Obligationer, Non-Investment Grade</t>
  </si>
  <si>
    <t>Obligationer, udenlandske indeksobl.</t>
  </si>
  <si>
    <t>PFA Asset Management</t>
  </si>
  <si>
    <t>SEB</t>
  </si>
  <si>
    <t xml:space="preserve">Sydinvest </t>
  </si>
  <si>
    <t xml:space="preserve">I alt danske foreninger </t>
  </si>
  <si>
    <t>I alt detail</t>
  </si>
  <si>
    <t>Absalon Invest</t>
  </si>
  <si>
    <t>Quenti Asset Management</t>
  </si>
  <si>
    <t>I alt institutionel</t>
  </si>
  <si>
    <t>Danske Invest, udenlandsk</t>
  </si>
  <si>
    <t>HP Invest, udenlandsk</t>
  </si>
  <si>
    <t>Jyske Invest, udenlandsk</t>
  </si>
  <si>
    <t>Sydinvest, udenlandsk</t>
  </si>
  <si>
    <t>BI Management A/S</t>
  </si>
  <si>
    <t>C Worldwide A/S</t>
  </si>
  <si>
    <t>Danske Invest Management A/S</t>
  </si>
  <si>
    <t>Fundmarket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</si>
  <si>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</si>
  <si>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</si>
  <si>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</si>
  <si>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</si>
  <si>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</si>
  <si>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</si>
  <si>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</si>
  <si>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</si>
  <si>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</si>
  <si>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Kursværdi - mio. kr.</t>
  </si>
  <si>
    <t>Detail</t>
  </si>
  <si>
    <t>UCITS</t>
  </si>
  <si>
    <t>…Investeringsforeninger</t>
  </si>
  <si>
    <t>…Værdipapirfonde</t>
  </si>
  <si>
    <t xml:space="preserve">Alternative investeringsfonde </t>
  </si>
  <si>
    <t>..Kapitalforeninger</t>
  </si>
  <si>
    <t>..Andre alternative investeringsfonde</t>
  </si>
  <si>
    <t>Aktier Emerging Markets</t>
  </si>
  <si>
    <t>Obligationer Emerging markets</t>
  </si>
  <si>
    <t>Obligationer Non-investment Grade</t>
  </si>
  <si>
    <t>Obligationer Udenlandske indeksobligationer</t>
  </si>
  <si>
    <t>ACM Forvaltning A/S</t>
  </si>
  <si>
    <t xml:space="preserve">Investering Danmark   Amaliegade 7    DK-1256 København K     Tel: 3370 1000 </t>
  </si>
  <si>
    <t>Investering Danmark     Amaliegade 7    DK-1256 København K     Tel: 3370 1000</t>
  </si>
  <si>
    <t>http://finansdanmark.dk/tal-og-analyser/investeringsfondsstatistikker/forklaring-til-statistikker/om-brutto-og-nettotal-i-den-maanedlige-markedsstatistik/</t>
  </si>
  <si>
    <t>Blandede i alt</t>
  </si>
  <si>
    <t>Invest Administration, udenlandsk</t>
  </si>
  <si>
    <t>Great Dane</t>
  </si>
  <si>
    <t>Carnegie Wealth Management</t>
  </si>
  <si>
    <t/>
  </si>
  <si>
    <t>Accunia, udenlandsk</t>
  </si>
  <si>
    <t xml:space="preserve">Amaliegade 7    DK-1256 København K </t>
  </si>
  <si>
    <t>Investering Danmark</t>
  </si>
  <si>
    <t xml:space="preserve">Tel: 3370 1000 </t>
  </si>
  <si>
    <t>Indeksserien viser afkast efter omkostninger,</t>
  </si>
  <si>
    <t>vægtet efter formue for den gældende</t>
  </si>
  <si>
    <t>periode.</t>
  </si>
  <si>
    <t>Mio kr.</t>
  </si>
  <si>
    <t>Mio. kr.</t>
  </si>
  <si>
    <t>Nettoflow* i detailfonde opgjort på investeringsområde</t>
  </si>
  <si>
    <t xml:space="preserve"> Formue i detailafdelinger opgjort på investeringsområde</t>
  </si>
  <si>
    <t xml:space="preserve"> Investorernes nettokøb i detailafdelingerne opgjort på investeringsområde</t>
  </si>
  <si>
    <t xml:space="preserve"> Antal detailfonde opgjort på investeringsområde</t>
  </si>
  <si>
    <t>Udbytter i detailfonde opgjort på investeringsområde og foreningsgruppe</t>
  </si>
  <si>
    <t>Nettoflow i detailfonde opgjort på investeringsområde og foreningsgruppe</t>
  </si>
  <si>
    <t>Branchens samlede formue opgjort på foreningsgruppe</t>
  </si>
  <si>
    <t>Branchens samlede formue opgjort på foreningsgruppe og afdelingstype</t>
  </si>
  <si>
    <t>Investorernes nettokøb og nettoflow  i detailafdelingerne opgjort på foreningsgruppe</t>
  </si>
  <si>
    <t>Branchens samlede formue opgjort på investeringsforvaltningsselskab</t>
  </si>
  <si>
    <t>Branchens samlede formue opgjort på foreningstype</t>
  </si>
  <si>
    <t>Investorernes nettokøb i detailafdelingerne opgjort på foreningsgruppe</t>
  </si>
  <si>
    <t>Nettoflow* i detailafdelinger opgjort på foreningsgruppe</t>
  </si>
  <si>
    <t>Udbetalte udbytter i detailfonde opgjort på investeringsområde</t>
  </si>
  <si>
    <t>Udbetalte udbytter i detailfonde opgjort på foreningsgruppe</t>
  </si>
  <si>
    <t>Antal detailfonde* opgjort på investeringsområde</t>
  </si>
  <si>
    <t>Investorernes nettokøb i detailfonde opgjort på investeringsområde</t>
  </si>
  <si>
    <t>Formue i detailfonde opgjort på investeringsområde</t>
  </si>
  <si>
    <t>Kategoriafkast siden primo 2000</t>
  </si>
  <si>
    <t>Branchens samlede formue opgjort på fondstype</t>
  </si>
  <si>
    <t>Branchens samlede formue opgjort på fondstype, netto</t>
  </si>
  <si>
    <t>Investorernes nettokøb opgjort på fondstype</t>
  </si>
  <si>
    <t>Investorernes nettokøb opgjort på fondstype, netto</t>
  </si>
  <si>
    <t>Antal afdelinger og klasser opgjort på fondstype</t>
  </si>
  <si>
    <t>SKAGEN Fondene**</t>
  </si>
  <si>
    <t>** Foreningsgruppen består af udenlandske fonde, der henvender sig til danske investorer, og indgår derfor ikke i totalen for danske foreninger.</t>
  </si>
  <si>
    <t>* Nettoformuen angiver de investeringer, der er tilgået fondene i den enkelte foreningsgruppe fra eksterne investorer.</t>
  </si>
  <si>
    <t>* Nettokøb, netto angiver det nettokøb, der er tilgået fondene i den enkelte foreningsgruppe fra eksterne investorer.</t>
  </si>
  <si>
    <t>I alt fonde rettet mod udenlandske investorer</t>
  </si>
  <si>
    <t>Fonde rettet mod udenlandske investorer</t>
  </si>
  <si>
    <t>Samlet formue opgjort på fondstype</t>
  </si>
  <si>
    <t>Samlet formue opgjort på fondstype, netto</t>
  </si>
  <si>
    <t>Samlet formue opgjort på investeringsforvaltningsselskab</t>
  </si>
  <si>
    <t xml:space="preserve">Samlet formue opgjort på foreningsgruppeniveau og efter fondstype </t>
  </si>
  <si>
    <t>Skagen Fondene**</t>
  </si>
  <si>
    <t>Samlet formue opgjort på foreningsgruppe</t>
  </si>
  <si>
    <t>* Nettoflow er nettokøb, brutto korrigeret for udbytte.</t>
  </si>
  <si>
    <t>* Antal afdelinger og klasser i alt.</t>
  </si>
  <si>
    <t>* Nettokøb, netto angiver det nettokøb i afdelingerne indenfor den enkelte investeringsforening, der er foretaget af eksterne investorer i perioden.</t>
  </si>
  <si>
    <t>* Nettoformuen angiver den formue, der er tilgået afdelingerne i den enkelte investeringsforening fra eksterne investorer.</t>
  </si>
  <si>
    <t>* Foreningsgruppen består af udenlandske fonde, der henvender sig til danske investorer, og indgår derfor ikke i totalen for danske foreninger.</t>
  </si>
  <si>
    <t>Skagen Fondene*</t>
  </si>
  <si>
    <t>Institutionel</t>
  </si>
  <si>
    <t>SparDanmark</t>
  </si>
  <si>
    <t>PFA Invest, udenlandsk</t>
  </si>
  <si>
    <t>PortfolioManager, udenlandsk</t>
  </si>
  <si>
    <t>Formuepleje A/S</t>
  </si>
  <si>
    <t>oktober</t>
  </si>
  <si>
    <t>november</t>
  </si>
  <si>
    <t>Investering Danmarks markedsstatistik 30.11.2022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</si>
</sst>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\-??_);_(@_)"/>
    <numFmt numFmtId="165" formatCode="#,##0.0"/>
    <numFmt numFmtId="166" formatCode="_(* #,##0.0_);_(* \(#,##0.0\);_(* \-??_);_(@_)"/>
  </numFmts>
  <fonts count="5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2"/>
      <name val="Arial"/>
      <family val="2"/>
    </font>
    <font>
      <sz val="12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u/>
      <sz val="10"/>
      <color theme="10"/>
      <name val="Century Gothic"/>
      <family val="2"/>
    </font>
    <font>
      <u/>
      <sz val="10"/>
      <name val="Century Gothic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b/>
      <sz val="12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0"/>
      <name val="Arial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name val="Century Gothic"/>
      <family val="2"/>
    </font>
    <font>
      <sz val="10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 tint="-0.249977111117893"/>
        <bgColor indexed="29"/>
      </patternFill>
    </fill>
    <fill>
      <patternFill patternType="solid">
        <fgColor rgb="FF710B1E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rgb="FF710B1E"/>
        <bgColor indexed="64"/>
      </patternFill>
    </fill>
  </fills>
  <borders count="6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 diagonalUp="1" diagonalDown="1">
      <left/>
      <right/>
      <top style="thin">
        <color theme="0"/>
      </top>
      <bottom style="thin">
        <color theme="0"/>
      </bottom>
      <diagonal style="thin">
        <color theme="0"/>
      </diagonal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/>
      <top style="dashDot">
        <color theme="0" tint="-0.499984740745262"/>
      </top>
      <bottom style="hair">
        <color theme="0" tint="-0.249977111117893"/>
      </bottom>
      <diagonal/>
    </border>
    <border>
      <left/>
      <right/>
      <top style="dashDot">
        <color theme="0" tint="-0.499984740745262"/>
      </top>
      <bottom style="hair">
        <color theme="0" tint="-0.249977111117893"/>
      </bottom>
      <diagonal/>
    </border>
    <border>
      <left/>
      <right style="dashDot">
        <color theme="0" tint="-0.499984740745262"/>
      </right>
      <top style="dashDot">
        <color theme="0" tint="-0.499984740745262"/>
      </top>
      <bottom style="hair">
        <color theme="0" tint="-0.249977111117893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hair">
        <color theme="0" tint="-0.249977111117893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9"/>
      </left>
      <right/>
      <top/>
      <bottom style="medium">
        <color indexed="64"/>
      </bottom>
      <diagonal/>
    </border>
    <border>
      <left style="thin">
        <color indexed="9"/>
      </left>
      <right/>
      <top style="hair">
        <color theme="0" tint="-0.249977111117893"/>
      </top>
      <bottom style="medium">
        <color indexed="64"/>
      </bottom>
      <diagonal/>
    </border>
    <border>
      <left style="thin">
        <color indexed="9"/>
      </left>
      <right/>
      <top/>
      <bottom style="medium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63">
    <xf numFmtId="0" fontId="0" fillId="0" borderId="0"/>
    <xf numFmtId="0" fontId="16" fillId="0" borderId="0" applyNumberFormat="0" applyFill="0" applyBorder="0" applyAlignment="0" applyProtection="0"/>
    <xf numFmtId="0" fontId="15" fillId="3" borderId="12" applyNumberFormat="0" applyFont="0" applyAlignment="0" applyProtection="0"/>
    <xf numFmtId="0" fontId="17" fillId="4" borderId="13" applyNumberFormat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13" applyNumberFormat="0" applyAlignment="0" applyProtection="0"/>
    <xf numFmtId="164" fontId="13" fillId="0" borderId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7" borderId="0" applyNumberFormat="0" applyBorder="0" applyAlignment="0" applyProtection="0"/>
    <xf numFmtId="0" fontId="15" fillId="0" borderId="0"/>
    <xf numFmtId="0" fontId="23" fillId="4" borderId="14" applyNumberFormat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6" fillId="0" borderId="1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8" borderId="0" applyNumberFormat="0" applyBorder="0" applyAlignment="0" applyProtection="0"/>
    <xf numFmtId="0" fontId="8" fillId="3" borderId="12" applyNumberFormat="0" applyFont="0" applyAlignment="0" applyProtection="0"/>
    <xf numFmtId="0" fontId="8" fillId="0" borderId="0"/>
    <xf numFmtId="0" fontId="7" fillId="3" borderId="12" applyNumberFormat="0" applyFont="0" applyAlignment="0" applyProtection="0"/>
    <xf numFmtId="0" fontId="7" fillId="0" borderId="0"/>
    <xf numFmtId="0" fontId="7" fillId="3" borderId="12" applyNumberFormat="0" applyFont="0" applyAlignment="0" applyProtection="0"/>
    <xf numFmtId="0" fontId="7" fillId="0" borderId="0"/>
    <xf numFmtId="0" fontId="7" fillId="0" borderId="0"/>
    <xf numFmtId="0" fontId="6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8">
    <xf numFmtId="0" fontId="0" fillId="0" borderId="0" xfId="0"/>
    <xf numFmtId="0" fontId="31" fillId="13" borderId="0" xfId="0" applyFont="1" applyFill="1" applyAlignment="1">
      <alignment horizontal="left" vertical="center"/>
    </xf>
    <xf numFmtId="0" fontId="31" fillId="0" borderId="20" xfId="0" applyFont="1" applyBorder="1" applyAlignment="1">
      <alignment horizontal="left" vertical="center"/>
    </xf>
    <xf numFmtId="0" fontId="32" fillId="13" borderId="0" xfId="0" applyFont="1" applyFill="1" applyAlignment="1">
      <alignment horizontal="left"/>
    </xf>
    <xf numFmtId="0" fontId="33" fillId="0" borderId="2" xfId="0" applyFont="1" applyBorder="1" applyAlignment="1">
      <alignment horizontal="center" wrapText="1"/>
    </xf>
    <xf numFmtId="0" fontId="34" fillId="0" borderId="2" xfId="0" applyFont="1" applyBorder="1"/>
    <xf numFmtId="0" fontId="33" fillId="0" borderId="20" xfId="0" applyFont="1" applyBorder="1" applyAlignment="1">
      <alignment horizontal="center" wrapText="1"/>
    </xf>
    <xf numFmtId="0" fontId="32" fillId="13" borderId="3" xfId="0" applyFont="1" applyFill="1" applyBorder="1" applyAlignment="1">
      <alignment horizontal="left"/>
    </xf>
    <xf numFmtId="0" fontId="33" fillId="0" borderId="20" xfId="0" applyFont="1" applyBorder="1" applyAlignment="1">
      <alignment horizontal="center"/>
    </xf>
    <xf numFmtId="0" fontId="35" fillId="13" borderId="4" xfId="0" applyFont="1" applyFill="1" applyBorder="1" applyAlignment="1">
      <alignment horizontal="left"/>
    </xf>
    <xf numFmtId="0" fontId="3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6" fillId="0" borderId="0" xfId="8" applyFont="1" applyAlignment="1" applyProtection="1"/>
    <xf numFmtId="0" fontId="48" fillId="10" borderId="0" xfId="25" applyFont="1" applyFill="1"/>
    <xf numFmtId="0" fontId="43" fillId="10" borderId="0" xfId="25" applyFont="1" applyFill="1"/>
    <xf numFmtId="0" fontId="43" fillId="10" borderId="7" xfId="25" applyFont="1" applyFill="1" applyBorder="1"/>
    <xf numFmtId="0" fontId="43" fillId="10" borderId="0" xfId="25" applyFont="1" applyFill="1" applyBorder="1"/>
    <xf numFmtId="0" fontId="34" fillId="0" borderId="9" xfId="0" applyFont="1" applyBorder="1" applyAlignment="1">
      <alignment vertical="center"/>
    </xf>
    <xf numFmtId="3" fontId="34" fillId="0" borderId="9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27" xfId="0" applyFont="1" applyBorder="1" applyAlignment="1">
      <alignment vertical="center"/>
    </xf>
    <xf numFmtId="0" fontId="34" fillId="0" borderId="20" xfId="0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3" fontId="34" fillId="10" borderId="0" xfId="0" applyNumberFormat="1" applyFont="1" applyFill="1" applyAlignment="1">
      <alignment vertical="center"/>
    </xf>
    <xf numFmtId="3" fontId="34" fillId="10" borderId="7" xfId="0" applyNumberFormat="1" applyFont="1" applyFill="1" applyBorder="1" applyAlignment="1">
      <alignment vertical="center"/>
    </xf>
    <xf numFmtId="0" fontId="34" fillId="10" borderId="7" xfId="0" applyFont="1" applyFill="1" applyBorder="1" applyAlignment="1">
      <alignment vertical="center"/>
    </xf>
    <xf numFmtId="0" fontId="34" fillId="10" borderId="23" xfId="0" applyFont="1" applyFill="1" applyBorder="1" applyAlignment="1">
      <alignment vertical="center"/>
    </xf>
    <xf numFmtId="0" fontId="34" fillId="10" borderId="7" xfId="0" applyFont="1" applyFill="1" applyBorder="1" applyAlignment="1">
      <alignment horizontal="left" vertical="center"/>
    </xf>
    <xf numFmtId="0" fontId="34" fillId="0" borderId="22" xfId="0" applyFont="1" applyBorder="1" applyAlignment="1">
      <alignment vertical="center"/>
    </xf>
    <xf numFmtId="3" fontId="34" fillId="0" borderId="22" xfId="0" applyNumberFormat="1" applyFont="1" applyBorder="1" applyAlignment="1">
      <alignment vertical="center"/>
    </xf>
    <xf numFmtId="3" fontId="34" fillId="0" borderId="27" xfId="0" applyNumberFormat="1" applyFont="1" applyBorder="1" applyAlignment="1">
      <alignment vertical="center"/>
    </xf>
    <xf numFmtId="165" fontId="34" fillId="10" borderId="7" xfId="0" applyNumberFormat="1" applyFont="1" applyFill="1" applyBorder="1" applyAlignment="1">
      <alignment vertical="center"/>
    </xf>
    <xf numFmtId="3" fontId="34" fillId="0" borderId="7" xfId="0" applyNumberFormat="1" applyFont="1" applyBorder="1" applyAlignment="1">
      <alignment horizontal="left" vertical="center"/>
    </xf>
    <xf numFmtId="0" fontId="34" fillId="0" borderId="23" xfId="0" applyFont="1" applyBorder="1" applyAlignment="1">
      <alignment vertical="center"/>
    </xf>
    <xf numFmtId="0" fontId="34" fillId="0" borderId="2" xfId="0" applyFont="1" applyBorder="1" applyAlignment="1">
      <alignment vertical="center"/>
    </xf>
    <xf numFmtId="3" fontId="34" fillId="0" borderId="2" xfId="0" applyNumberFormat="1" applyFont="1" applyBorder="1" applyAlignment="1">
      <alignment vertical="center"/>
    </xf>
    <xf numFmtId="0" fontId="45" fillId="12" borderId="0" xfId="0" applyFont="1" applyFill="1" applyBorder="1" applyAlignment="1">
      <alignment vertical="center"/>
    </xf>
    <xf numFmtId="3" fontId="45" fillId="12" borderId="0" xfId="0" applyNumberFormat="1" applyFont="1" applyFill="1" applyBorder="1" applyAlignment="1">
      <alignment vertical="center"/>
    </xf>
    <xf numFmtId="3" fontId="45" fillId="12" borderId="0" xfId="0" applyNumberFormat="1" applyFont="1" applyFill="1" applyBorder="1" applyAlignment="1">
      <alignment horizontal="right" vertical="center"/>
    </xf>
    <xf numFmtId="3" fontId="34" fillId="0" borderId="32" xfId="0" applyNumberFormat="1" applyFont="1" applyBorder="1" applyAlignment="1">
      <alignment vertical="center"/>
    </xf>
    <xf numFmtId="0" fontId="34" fillId="0" borderId="32" xfId="0" applyFont="1" applyBorder="1" applyAlignment="1">
      <alignment vertical="center"/>
    </xf>
    <xf numFmtId="1" fontId="39" fillId="14" borderId="31" xfId="0" applyNumberFormat="1" applyFont="1" applyFill="1" applyBorder="1" applyAlignment="1">
      <alignment horizontal="left" vertical="center"/>
    </xf>
    <xf numFmtId="0" fontId="34" fillId="0" borderId="31" xfId="0" applyFont="1" applyBorder="1" applyAlignment="1">
      <alignment vertical="center"/>
    </xf>
    <xf numFmtId="0" fontId="34" fillId="0" borderId="31" xfId="0" applyFont="1" applyFill="1" applyBorder="1" applyAlignment="1">
      <alignment vertical="center"/>
    </xf>
    <xf numFmtId="1" fontId="39" fillId="14" borderId="31" xfId="0" applyNumberFormat="1" applyFont="1" applyFill="1" applyBorder="1" applyAlignment="1">
      <alignment horizontal="center" vertical="center"/>
    </xf>
    <xf numFmtId="3" fontId="34" fillId="0" borderId="31" xfId="0" applyNumberFormat="1" applyFont="1" applyBorder="1" applyAlignment="1">
      <alignment vertical="center"/>
    </xf>
    <xf numFmtId="0" fontId="40" fillId="13" borderId="31" xfId="0" applyFont="1" applyFill="1" applyBorder="1" applyAlignment="1">
      <alignment vertical="center"/>
    </xf>
    <xf numFmtId="3" fontId="40" fillId="13" borderId="31" xfId="0" applyNumberFormat="1" applyFont="1" applyFill="1" applyBorder="1" applyAlignment="1">
      <alignment vertical="center"/>
    </xf>
    <xf numFmtId="0" fontId="40" fillId="0" borderId="31" xfId="0" applyFont="1" applyBorder="1" applyAlignment="1">
      <alignment vertical="center"/>
    </xf>
    <xf numFmtId="3" fontId="40" fillId="0" borderId="31" xfId="0" applyNumberFormat="1" applyFont="1" applyBorder="1" applyAlignment="1">
      <alignment vertical="center"/>
    </xf>
    <xf numFmtId="3" fontId="40" fillId="0" borderId="31" xfId="0" applyNumberFormat="1" applyFont="1" applyFill="1" applyBorder="1" applyAlignment="1">
      <alignment vertical="center"/>
    </xf>
    <xf numFmtId="3" fontId="40" fillId="13" borderId="31" xfId="0" applyNumberFormat="1" applyFont="1" applyFill="1" applyBorder="1" applyAlignment="1">
      <alignment horizontal="right" vertical="center"/>
    </xf>
    <xf numFmtId="0" fontId="40" fillId="11" borderId="31" xfId="0" applyFont="1" applyFill="1" applyBorder="1" applyAlignment="1">
      <alignment vertical="center"/>
    </xf>
    <xf numFmtId="3" fontId="40" fillId="11" borderId="31" xfId="0" applyNumberFormat="1" applyFont="1" applyFill="1" applyBorder="1" applyAlignment="1">
      <alignment vertical="center"/>
    </xf>
    <xf numFmtId="3" fontId="34" fillId="0" borderId="23" xfId="0" applyNumberFormat="1" applyFont="1" applyBorder="1" applyAlignment="1">
      <alignment vertical="center"/>
    </xf>
    <xf numFmtId="0" fontId="34" fillId="0" borderId="36" xfId="0" applyFont="1" applyBorder="1" applyAlignment="1">
      <alignment vertical="center"/>
    </xf>
    <xf numFmtId="3" fontId="34" fillId="0" borderId="36" xfId="0" applyNumberFormat="1" applyFont="1" applyBorder="1" applyAlignment="1">
      <alignment vertical="center"/>
    </xf>
    <xf numFmtId="0" fontId="34" fillId="0" borderId="37" xfId="0" applyFont="1" applyBorder="1" applyAlignment="1">
      <alignment vertical="center"/>
    </xf>
    <xf numFmtId="3" fontId="34" fillId="0" borderId="37" xfId="0" applyNumberFormat="1" applyFont="1" applyBorder="1" applyAlignment="1">
      <alignment vertical="center"/>
    </xf>
    <xf numFmtId="1" fontId="39" fillId="15" borderId="31" xfId="0" applyNumberFormat="1" applyFont="1" applyFill="1" applyBorder="1" applyAlignment="1">
      <alignment horizontal="left" vertical="center"/>
    </xf>
    <xf numFmtId="0" fontId="46" fillId="14" borderId="31" xfId="0" applyFont="1" applyFill="1" applyBorder="1" applyAlignment="1">
      <alignment horizontal="center" vertical="center"/>
    </xf>
    <xf numFmtId="3" fontId="40" fillId="2" borderId="31" xfId="0" applyNumberFormat="1" applyFont="1" applyFill="1" applyBorder="1" applyAlignment="1">
      <alignment vertical="center"/>
    </xf>
    <xf numFmtId="3" fontId="43" fillId="0" borderId="31" xfId="0" applyNumberFormat="1" applyFont="1" applyBorder="1" applyAlignment="1">
      <alignment vertical="center"/>
    </xf>
    <xf numFmtId="3" fontId="34" fillId="0" borderId="31" xfId="0" applyNumberFormat="1" applyFont="1" applyBorder="1" applyAlignment="1">
      <alignment horizontal="right" vertical="center" wrapText="1"/>
    </xf>
    <xf numFmtId="3" fontId="40" fillId="10" borderId="31" xfId="0" applyNumberFormat="1" applyFont="1" applyFill="1" applyBorder="1" applyAlignment="1">
      <alignment vertical="center"/>
    </xf>
    <xf numFmtId="3" fontId="40" fillId="9" borderId="31" xfId="0" applyNumberFormat="1" applyFont="1" applyFill="1" applyBorder="1" applyAlignment="1">
      <alignment vertical="center"/>
    </xf>
    <xf numFmtId="1" fontId="46" fillId="14" borderId="31" xfId="0" applyNumberFormat="1" applyFont="1" applyFill="1" applyBorder="1" applyAlignment="1">
      <alignment horizontal="center" vertical="center"/>
    </xf>
    <xf numFmtId="0" fontId="46" fillId="14" borderId="31" xfId="0" applyNumberFormat="1" applyFont="1" applyFill="1" applyBorder="1" applyAlignment="1">
      <alignment horizontal="center" vertical="center"/>
    </xf>
    <xf numFmtId="3" fontId="46" fillId="14" borderId="31" xfId="0" applyNumberFormat="1" applyFont="1" applyFill="1" applyBorder="1" applyAlignment="1">
      <alignment horizontal="center" vertical="center"/>
    </xf>
    <xf numFmtId="3" fontId="43" fillId="0" borderId="31" xfId="0" applyNumberFormat="1" applyFont="1" applyBorder="1" applyAlignment="1">
      <alignment horizontal="right" vertical="center" wrapText="1"/>
    </xf>
    <xf numFmtId="3" fontId="34" fillId="10" borderId="31" xfId="0" applyNumberFormat="1" applyFont="1" applyFill="1" applyBorder="1" applyAlignment="1">
      <alignment vertical="center"/>
    </xf>
    <xf numFmtId="0" fontId="39" fillId="14" borderId="31" xfId="0" applyFont="1" applyFill="1" applyBorder="1" applyAlignment="1">
      <alignment horizontal="center" vertical="center"/>
    </xf>
    <xf numFmtId="1" fontId="40" fillId="0" borderId="31" xfId="0" applyNumberFormat="1" applyFont="1" applyBorder="1" applyAlignment="1">
      <alignment horizontal="left" vertical="center" wrapText="1"/>
    </xf>
    <xf numFmtId="3" fontId="43" fillId="0" borderId="31" xfId="0" applyNumberFormat="1" applyFont="1" applyBorder="1" applyAlignment="1">
      <alignment horizontal="right" vertical="center"/>
    </xf>
    <xf numFmtId="0" fontId="47" fillId="14" borderId="31" xfId="0" applyFont="1" applyFill="1" applyBorder="1" applyAlignment="1">
      <alignment vertical="center"/>
    </xf>
    <xf numFmtId="0" fontId="47" fillId="16" borderId="31" xfId="0" applyFont="1" applyFill="1" applyBorder="1" applyAlignment="1">
      <alignment vertical="center"/>
    </xf>
    <xf numFmtId="3" fontId="47" fillId="16" borderId="31" xfId="0" applyNumberFormat="1" applyFont="1" applyFill="1" applyBorder="1" applyAlignment="1">
      <alignment vertical="center"/>
    </xf>
    <xf numFmtId="3" fontId="47" fillId="16" borderId="31" xfId="0" applyNumberFormat="1" applyFont="1" applyFill="1" applyBorder="1" applyAlignment="1">
      <alignment horizontal="right" vertical="center"/>
    </xf>
    <xf numFmtId="0" fontId="47" fillId="0" borderId="31" xfId="0" applyFont="1" applyBorder="1" applyAlignment="1">
      <alignment vertical="center"/>
    </xf>
    <xf numFmtId="0" fontId="43" fillId="14" borderId="31" xfId="25" applyFont="1" applyFill="1" applyBorder="1"/>
    <xf numFmtId="17" fontId="46" fillId="14" borderId="31" xfId="25" applyNumberFormat="1" applyFont="1" applyFill="1" applyBorder="1"/>
    <xf numFmtId="0" fontId="34" fillId="0" borderId="31" xfId="0" applyFont="1" applyBorder="1"/>
    <xf numFmtId="166" fontId="34" fillId="0" borderId="31" xfId="7" applyNumberFormat="1" applyFont="1" applyBorder="1"/>
    <xf numFmtId="1" fontId="39" fillId="14" borderId="33" xfId="0" applyNumberFormat="1" applyFont="1" applyFill="1" applyBorder="1" applyAlignment="1">
      <alignment horizontal="center" vertical="center"/>
    </xf>
    <xf numFmtId="3" fontId="40" fillId="13" borderId="33" xfId="0" applyNumberFormat="1" applyFont="1" applyFill="1" applyBorder="1" applyAlignment="1">
      <alignment horizontal="right" vertical="center"/>
    </xf>
    <xf numFmtId="3" fontId="40" fillId="0" borderId="33" xfId="0" applyNumberFormat="1" applyFont="1" applyBorder="1" applyAlignment="1">
      <alignment vertical="center"/>
    </xf>
    <xf numFmtId="1" fontId="39" fillId="14" borderId="38" xfId="0" applyNumberFormat="1" applyFont="1" applyFill="1" applyBorder="1" applyAlignment="1">
      <alignment horizontal="center" vertical="center"/>
    </xf>
    <xf numFmtId="3" fontId="40" fillId="13" borderId="38" xfId="0" applyNumberFormat="1" applyFont="1" applyFill="1" applyBorder="1" applyAlignment="1">
      <alignment horizontal="right" vertical="center"/>
    </xf>
    <xf numFmtId="3" fontId="40" fillId="0" borderId="38" xfId="0" applyNumberFormat="1" applyFont="1" applyBorder="1" applyAlignment="1">
      <alignment vertical="center"/>
    </xf>
    <xf numFmtId="1" fontId="39" fillId="14" borderId="34" xfId="0" applyNumberFormat="1" applyFont="1" applyFill="1" applyBorder="1" applyAlignment="1">
      <alignment horizontal="left" vertical="center"/>
    </xf>
    <xf numFmtId="0" fontId="40" fillId="13" borderId="34" xfId="0" applyFont="1" applyFill="1" applyBorder="1" applyAlignment="1">
      <alignment vertical="center"/>
    </xf>
    <xf numFmtId="0" fontId="40" fillId="0" borderId="34" xfId="0" applyFont="1" applyBorder="1" applyAlignment="1">
      <alignment vertical="center"/>
    </xf>
    <xf numFmtId="1" fontId="39" fillId="14" borderId="41" xfId="0" applyNumberFormat="1" applyFont="1" applyFill="1" applyBorder="1" applyAlignment="1">
      <alignment horizontal="center" vertical="center"/>
    </xf>
    <xf numFmtId="3" fontId="40" fillId="13" borderId="41" xfId="0" applyNumberFormat="1" applyFont="1" applyFill="1" applyBorder="1" applyAlignment="1">
      <alignment horizontal="right" vertical="center"/>
    </xf>
    <xf numFmtId="3" fontId="40" fillId="0" borderId="41" xfId="0" applyNumberFormat="1" applyFont="1" applyBorder="1" applyAlignment="1">
      <alignment vertical="center"/>
    </xf>
    <xf numFmtId="3" fontId="40" fillId="13" borderId="41" xfId="0" applyNumberFormat="1" applyFont="1" applyFill="1" applyBorder="1" applyAlignment="1">
      <alignment vertical="center"/>
    </xf>
    <xf numFmtId="3" fontId="40" fillId="11" borderId="41" xfId="0" applyNumberFormat="1" applyFont="1" applyFill="1" applyBorder="1" applyAlignment="1">
      <alignment vertical="center"/>
    </xf>
    <xf numFmtId="3" fontId="40" fillId="13" borderId="33" xfId="0" applyNumberFormat="1" applyFont="1" applyFill="1" applyBorder="1" applyAlignment="1">
      <alignment vertical="center"/>
    </xf>
    <xf numFmtId="3" fontId="40" fillId="13" borderId="38" xfId="0" applyNumberFormat="1" applyFont="1" applyFill="1" applyBorder="1" applyAlignment="1">
      <alignment vertical="center"/>
    </xf>
    <xf numFmtId="1" fontId="39" fillId="15" borderId="34" xfId="0" applyNumberFormat="1" applyFont="1" applyFill="1" applyBorder="1" applyAlignment="1">
      <alignment horizontal="left" vertical="center"/>
    </xf>
    <xf numFmtId="3" fontId="40" fillId="2" borderId="34" xfId="0" applyNumberFormat="1" applyFont="1" applyFill="1" applyBorder="1" applyAlignment="1">
      <alignment vertical="center"/>
    </xf>
    <xf numFmtId="3" fontId="40" fillId="0" borderId="34" xfId="0" applyNumberFormat="1" applyFont="1" applyBorder="1" applyAlignment="1">
      <alignment vertical="center"/>
    </xf>
    <xf numFmtId="3" fontId="40" fillId="0" borderId="34" xfId="0" applyNumberFormat="1" applyFont="1" applyFill="1" applyBorder="1" applyAlignment="1">
      <alignment vertical="center"/>
    </xf>
    <xf numFmtId="3" fontId="43" fillId="0" borderId="34" xfId="0" applyNumberFormat="1" applyFont="1" applyBorder="1" applyAlignment="1">
      <alignment vertical="center"/>
    </xf>
    <xf numFmtId="0" fontId="34" fillId="0" borderId="34" xfId="0" applyFont="1" applyBorder="1" applyAlignment="1">
      <alignment vertical="center"/>
    </xf>
    <xf numFmtId="3" fontId="40" fillId="10" borderId="34" xfId="0" applyNumberFormat="1" applyFont="1" applyFill="1" applyBorder="1" applyAlignment="1">
      <alignment vertical="center"/>
    </xf>
    <xf numFmtId="3" fontId="40" fillId="9" borderId="34" xfId="0" applyNumberFormat="1" applyFont="1" applyFill="1" applyBorder="1" applyAlignment="1">
      <alignment vertical="center"/>
    </xf>
    <xf numFmtId="0" fontId="46" fillId="14" borderId="41" xfId="0" applyFont="1" applyFill="1" applyBorder="1" applyAlignment="1">
      <alignment horizontal="center" vertical="center"/>
    </xf>
    <xf numFmtId="3" fontId="40" fillId="2" borderId="41" xfId="0" applyNumberFormat="1" applyFont="1" applyFill="1" applyBorder="1" applyAlignment="1">
      <alignment vertical="center"/>
    </xf>
    <xf numFmtId="3" fontId="40" fillId="0" borderId="41" xfId="0" applyNumberFormat="1" applyFont="1" applyFill="1" applyBorder="1" applyAlignment="1">
      <alignment vertical="center"/>
    </xf>
    <xf numFmtId="3" fontId="43" fillId="0" borderId="41" xfId="0" applyNumberFormat="1" applyFont="1" applyBorder="1" applyAlignment="1">
      <alignment vertical="center"/>
    </xf>
    <xf numFmtId="3" fontId="40" fillId="10" borderId="41" xfId="0" applyNumberFormat="1" applyFont="1" applyFill="1" applyBorder="1" applyAlignment="1">
      <alignment vertical="center"/>
    </xf>
    <xf numFmtId="3" fontId="40" fillId="9" borderId="41" xfId="0" applyNumberFormat="1" applyFont="1" applyFill="1" applyBorder="1" applyAlignment="1">
      <alignment vertical="center"/>
    </xf>
    <xf numFmtId="0" fontId="46" fillId="14" borderId="33" xfId="0" applyFont="1" applyFill="1" applyBorder="1" applyAlignment="1">
      <alignment horizontal="center" vertical="center"/>
    </xf>
    <xf numFmtId="3" fontId="40" fillId="2" borderId="33" xfId="0" applyNumberFormat="1" applyFont="1" applyFill="1" applyBorder="1" applyAlignment="1">
      <alignment vertical="center"/>
    </xf>
    <xf numFmtId="3" fontId="43" fillId="0" borderId="33" xfId="0" applyNumberFormat="1" applyFont="1" applyBorder="1" applyAlignment="1">
      <alignment vertical="center"/>
    </xf>
    <xf numFmtId="3" fontId="40" fillId="10" borderId="33" xfId="0" applyNumberFormat="1" applyFont="1" applyFill="1" applyBorder="1" applyAlignment="1">
      <alignment vertical="center"/>
    </xf>
    <xf numFmtId="3" fontId="40" fillId="9" borderId="33" xfId="0" applyNumberFormat="1" applyFont="1" applyFill="1" applyBorder="1" applyAlignment="1">
      <alignment vertical="center"/>
    </xf>
    <xf numFmtId="0" fontId="46" fillId="14" borderId="38" xfId="0" applyFont="1" applyFill="1" applyBorder="1" applyAlignment="1">
      <alignment horizontal="center" vertical="center"/>
    </xf>
    <xf numFmtId="3" fontId="40" fillId="0" borderId="38" xfId="0" applyNumberFormat="1" applyFont="1" applyFill="1" applyBorder="1" applyAlignment="1">
      <alignment vertical="center"/>
    </xf>
    <xf numFmtId="3" fontId="40" fillId="10" borderId="38" xfId="0" applyNumberFormat="1" applyFont="1" applyFill="1" applyBorder="1" applyAlignment="1">
      <alignment vertical="center"/>
    </xf>
    <xf numFmtId="1" fontId="46" fillId="14" borderId="33" xfId="0" applyNumberFormat="1" applyFont="1" applyFill="1" applyBorder="1" applyAlignment="1">
      <alignment horizontal="center" vertical="center"/>
    </xf>
    <xf numFmtId="3" fontId="43" fillId="0" borderId="33" xfId="0" applyNumberFormat="1" applyFont="1" applyBorder="1" applyAlignment="1">
      <alignment horizontal="right" vertical="center" wrapText="1"/>
    </xf>
    <xf numFmtId="3" fontId="34" fillId="10" borderId="33" xfId="0" applyNumberFormat="1" applyFont="1" applyFill="1" applyBorder="1" applyAlignment="1">
      <alignment vertical="center"/>
    </xf>
    <xf numFmtId="3" fontId="40" fillId="0" borderId="33" xfId="0" applyNumberFormat="1" applyFont="1" applyFill="1" applyBorder="1" applyAlignment="1">
      <alignment vertical="center"/>
    </xf>
    <xf numFmtId="3" fontId="46" fillId="14" borderId="38" xfId="0" applyNumberFormat="1" applyFont="1" applyFill="1" applyBorder="1" applyAlignment="1">
      <alignment horizontal="center" vertical="center"/>
    </xf>
    <xf numFmtId="3" fontId="40" fillId="2" borderId="38" xfId="0" applyNumberFormat="1" applyFont="1" applyFill="1" applyBorder="1" applyAlignment="1">
      <alignment vertical="center"/>
    </xf>
    <xf numFmtId="0" fontId="34" fillId="0" borderId="34" xfId="0" applyFont="1" applyFill="1" applyBorder="1" applyAlignment="1">
      <alignment vertical="center"/>
    </xf>
    <xf numFmtId="0" fontId="34" fillId="10" borderId="34" xfId="0" applyFont="1" applyFill="1" applyBorder="1" applyAlignment="1">
      <alignment vertical="center"/>
    </xf>
    <xf numFmtId="1" fontId="46" fillId="14" borderId="41" xfId="0" applyNumberFormat="1" applyFont="1" applyFill="1" applyBorder="1" applyAlignment="1">
      <alignment horizontal="center" vertical="center"/>
    </xf>
    <xf numFmtId="3" fontId="43" fillId="0" borderId="41" xfId="0" applyNumberFormat="1" applyFont="1" applyBorder="1" applyAlignment="1">
      <alignment horizontal="right" vertical="center" wrapText="1"/>
    </xf>
    <xf numFmtId="3" fontId="34" fillId="10" borderId="41" xfId="0" applyNumberFormat="1" applyFont="1" applyFill="1" applyBorder="1" applyAlignment="1">
      <alignment vertical="center"/>
    </xf>
    <xf numFmtId="0" fontId="39" fillId="14" borderId="41" xfId="0" applyFont="1" applyFill="1" applyBorder="1" applyAlignment="1">
      <alignment horizontal="center" vertical="center"/>
    </xf>
    <xf numFmtId="3" fontId="34" fillId="0" borderId="41" xfId="0" applyNumberFormat="1" applyFont="1" applyBorder="1" applyAlignment="1">
      <alignment vertical="center"/>
    </xf>
    <xf numFmtId="0" fontId="39" fillId="14" borderId="33" xfId="0" applyFont="1" applyFill="1" applyBorder="1" applyAlignment="1">
      <alignment horizontal="center" vertical="center"/>
    </xf>
    <xf numFmtId="3" fontId="34" fillId="0" borderId="33" xfId="0" applyNumberFormat="1" applyFont="1" applyBorder="1" applyAlignment="1">
      <alignment vertical="center"/>
    </xf>
    <xf numFmtId="0" fontId="39" fillId="14" borderId="38" xfId="0" applyFont="1" applyFill="1" applyBorder="1" applyAlignment="1">
      <alignment horizontal="center" vertical="center"/>
    </xf>
    <xf numFmtId="3" fontId="34" fillId="0" borderId="38" xfId="0" applyNumberFormat="1" applyFont="1" applyBorder="1" applyAlignment="1">
      <alignment vertical="center"/>
    </xf>
    <xf numFmtId="3" fontId="34" fillId="10" borderId="38" xfId="0" applyNumberFormat="1" applyFont="1" applyFill="1" applyBorder="1" applyAlignment="1">
      <alignment vertical="center"/>
    </xf>
    <xf numFmtId="0" fontId="38" fillId="17" borderId="0" xfId="0" applyFont="1" applyFill="1" applyBorder="1" applyAlignment="1">
      <alignment vertical="center"/>
    </xf>
    <xf numFmtId="3" fontId="41" fillId="18" borderId="34" xfId="0" applyNumberFormat="1" applyFont="1" applyFill="1" applyBorder="1" applyAlignment="1">
      <alignment vertical="center"/>
    </xf>
    <xf numFmtId="3" fontId="41" fillId="18" borderId="41" xfId="0" applyNumberFormat="1" applyFont="1" applyFill="1" applyBorder="1" applyAlignment="1">
      <alignment vertical="center"/>
    </xf>
    <xf numFmtId="3" fontId="41" fillId="18" borderId="31" xfId="0" applyNumberFormat="1" applyFont="1" applyFill="1" applyBorder="1" applyAlignment="1">
      <alignment vertical="center"/>
    </xf>
    <xf numFmtId="3" fontId="41" fillId="18" borderId="38" xfId="0" applyNumberFormat="1" applyFont="1" applyFill="1" applyBorder="1" applyAlignment="1">
      <alignment vertical="center"/>
    </xf>
    <xf numFmtId="3" fontId="41" fillId="18" borderId="33" xfId="0" applyNumberFormat="1" applyFont="1" applyFill="1" applyBorder="1" applyAlignment="1">
      <alignment vertical="center"/>
    </xf>
    <xf numFmtId="0" fontId="41" fillId="18" borderId="31" xfId="0" applyFont="1" applyFill="1" applyBorder="1" applyAlignment="1">
      <alignment vertical="center"/>
    </xf>
    <xf numFmtId="0" fontId="41" fillId="18" borderId="34" xfId="0" applyFont="1" applyFill="1" applyBorder="1" applyAlignment="1">
      <alignment vertical="center"/>
    </xf>
    <xf numFmtId="3" fontId="41" fillId="19" borderId="31" xfId="0" applyNumberFormat="1" applyFont="1" applyFill="1" applyBorder="1" applyAlignment="1">
      <alignment vertical="center"/>
    </xf>
    <xf numFmtId="3" fontId="41" fillId="19" borderId="38" xfId="0" applyNumberFormat="1" applyFont="1" applyFill="1" applyBorder="1" applyAlignment="1">
      <alignment vertical="center"/>
    </xf>
    <xf numFmtId="3" fontId="41" fillId="19" borderId="33" xfId="0" applyNumberFormat="1" applyFont="1" applyFill="1" applyBorder="1" applyAlignment="1">
      <alignment vertical="center"/>
    </xf>
    <xf numFmtId="0" fontId="42" fillId="17" borderId="0" xfId="0" applyFont="1" applyFill="1" applyBorder="1" applyAlignment="1">
      <alignment vertical="center"/>
    </xf>
    <xf numFmtId="0" fontId="41" fillId="19" borderId="34" xfId="0" applyFont="1" applyFill="1" applyBorder="1" applyAlignment="1">
      <alignment vertical="center"/>
    </xf>
    <xf numFmtId="0" fontId="38" fillId="17" borderId="0" xfId="0" applyFont="1" applyFill="1" applyBorder="1" applyAlignment="1">
      <alignment vertical="center" wrapText="1"/>
    </xf>
    <xf numFmtId="3" fontId="41" fillId="18" borderId="31" xfId="0" applyNumberFormat="1" applyFont="1" applyFill="1" applyBorder="1" applyAlignment="1">
      <alignment horizontal="right" vertical="center"/>
    </xf>
    <xf numFmtId="0" fontId="42" fillId="17" borderId="0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/>
    </xf>
    <xf numFmtId="3" fontId="34" fillId="10" borderId="0" xfId="0" applyNumberFormat="1" applyFont="1" applyFill="1" applyBorder="1" applyAlignment="1">
      <alignment vertical="center"/>
    </xf>
    <xf numFmtId="165" fontId="34" fillId="10" borderId="0" xfId="0" applyNumberFormat="1" applyFont="1" applyFill="1" applyBorder="1" applyAlignment="1">
      <alignment vertical="center"/>
    </xf>
    <xf numFmtId="0" fontId="34" fillId="10" borderId="48" xfId="0" applyFont="1" applyFill="1" applyBorder="1" applyAlignment="1">
      <alignment vertical="center"/>
    </xf>
    <xf numFmtId="3" fontId="34" fillId="10" borderId="0" xfId="0" applyNumberFormat="1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10" borderId="0" xfId="0" applyFont="1" applyFill="1" applyAlignment="1">
      <alignment horizontal="left" vertical="center"/>
    </xf>
    <xf numFmtId="3" fontId="50" fillId="0" borderId="0" xfId="0" applyNumberFormat="1" applyFont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3" fontId="34" fillId="0" borderId="7" xfId="0" applyNumberFormat="1" applyFont="1" applyFill="1" applyBorder="1" applyAlignment="1">
      <alignment horizontal="left" vertical="center"/>
    </xf>
    <xf numFmtId="0" fontId="34" fillId="10" borderId="49" xfId="0" applyFont="1" applyFill="1" applyBorder="1" applyAlignment="1">
      <alignment vertical="center"/>
    </xf>
    <xf numFmtId="0" fontId="34" fillId="10" borderId="0" xfId="0" applyFont="1" applyFill="1" applyBorder="1" applyAlignment="1">
      <alignment vertical="center"/>
    </xf>
    <xf numFmtId="0" fontId="34" fillId="0" borderId="48" xfId="0" applyFont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/>
    <xf numFmtId="2" fontId="34" fillId="0" borderId="0" xfId="0" applyNumberFormat="1" applyFont="1" applyFill="1" applyBorder="1" applyAlignment="1"/>
    <xf numFmtId="2" fontId="3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1" fontId="39" fillId="14" borderId="34" xfId="0" applyNumberFormat="1" applyFont="1" applyFill="1" applyBorder="1" applyAlignment="1">
      <alignment horizontal="center" vertical="center"/>
    </xf>
    <xf numFmtId="3" fontId="34" fillId="0" borderId="34" xfId="0" applyNumberFormat="1" applyFont="1" applyBorder="1" applyAlignment="1">
      <alignment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46" fillId="14" borderId="34" xfId="0" applyFont="1" applyFill="1" applyBorder="1" applyAlignment="1">
      <alignment horizontal="center" vertical="center"/>
    </xf>
    <xf numFmtId="3" fontId="41" fillId="19" borderId="34" xfId="0" applyNumberFormat="1" applyFont="1" applyFill="1" applyBorder="1" applyAlignment="1">
      <alignment vertical="center"/>
    </xf>
    <xf numFmtId="0" fontId="0" fillId="0" borderId="0" xfId="0" applyFont="1" applyFill="1" applyBorder="1"/>
    <xf numFmtId="3" fontId="46" fillId="14" borderId="34" xfId="0" applyNumberFormat="1" applyFont="1" applyFill="1" applyBorder="1" applyAlignment="1">
      <alignment horizontal="center" vertical="center"/>
    </xf>
    <xf numFmtId="0" fontId="34" fillId="0" borderId="28" xfId="0" applyFont="1" applyBorder="1" applyAlignment="1">
      <alignment vertical="center"/>
    </xf>
    <xf numFmtId="3" fontId="34" fillId="0" borderId="49" xfId="0" applyNumberFormat="1" applyFont="1" applyBorder="1" applyAlignment="1">
      <alignment vertical="center"/>
    </xf>
    <xf numFmtId="3" fontId="34" fillId="0" borderId="0" xfId="0" applyNumberFormat="1" applyFont="1" applyFill="1" applyBorder="1" applyAlignment="1">
      <alignment vertical="center"/>
    </xf>
    <xf numFmtId="0" fontId="39" fillId="14" borderId="34" xfId="0" applyFont="1" applyFill="1" applyBorder="1" applyAlignment="1">
      <alignment horizontal="center" vertical="center"/>
    </xf>
    <xf numFmtId="3" fontId="34" fillId="10" borderId="34" xfId="0" applyNumberFormat="1" applyFont="1" applyFill="1" applyBorder="1" applyAlignment="1">
      <alignment vertical="center"/>
    </xf>
    <xf numFmtId="0" fontId="34" fillId="10" borderId="53" xfId="0" applyFont="1" applyFill="1" applyBorder="1" applyAlignment="1">
      <alignment vertical="center"/>
    </xf>
    <xf numFmtId="3" fontId="43" fillId="0" borderId="34" xfId="0" applyNumberFormat="1" applyFont="1" applyBorder="1" applyAlignment="1">
      <alignment horizontal="right" vertical="center"/>
    </xf>
    <xf numFmtId="3" fontId="41" fillId="18" borderId="34" xfId="0" applyNumberFormat="1" applyFont="1" applyFill="1" applyBorder="1" applyAlignment="1">
      <alignment horizontal="right" vertical="center"/>
    </xf>
    <xf numFmtId="3" fontId="47" fillId="16" borderId="34" xfId="0" applyNumberFormat="1" applyFont="1" applyFill="1" applyBorder="1" applyAlignment="1">
      <alignment horizontal="right" vertical="center"/>
    </xf>
    <xf numFmtId="3" fontId="34" fillId="0" borderId="8" xfId="0" applyNumberFormat="1" applyFont="1" applyBorder="1" applyAlignment="1">
      <alignment vertical="center"/>
    </xf>
    <xf numFmtId="3" fontId="47" fillId="16" borderId="34" xfId="0" applyNumberFormat="1" applyFont="1" applyFill="1" applyBorder="1" applyAlignment="1">
      <alignment vertical="center"/>
    </xf>
    <xf numFmtId="0" fontId="34" fillId="0" borderId="8" xfId="0" applyFont="1" applyBorder="1" applyAlignment="1">
      <alignment vertical="center"/>
    </xf>
    <xf numFmtId="0" fontId="34" fillId="0" borderId="55" xfId="0" applyFont="1" applyBorder="1" applyAlignment="1">
      <alignment vertical="center"/>
    </xf>
    <xf numFmtId="0" fontId="44" fillId="0" borderId="0" xfId="0" applyFont="1" applyFill="1" applyBorder="1"/>
    <xf numFmtId="0" fontId="7" fillId="0" borderId="0" xfId="25" applyFill="1" applyBorder="1"/>
    <xf numFmtId="0" fontId="49" fillId="0" borderId="0" xfId="25" applyFont="1" applyFill="1" applyBorder="1"/>
    <xf numFmtId="0" fontId="7" fillId="10" borderId="0" xfId="25" applyFill="1" applyBorder="1"/>
    <xf numFmtId="0" fontId="49" fillId="10" borderId="0" xfId="25" applyFont="1" applyFill="1" applyBorder="1"/>
    <xf numFmtId="0" fontId="48" fillId="0" borderId="0" xfId="25" applyFont="1" applyFill="1" applyBorder="1"/>
    <xf numFmtId="0" fontId="34" fillId="0" borderId="22" xfId="0" applyFont="1" applyFill="1" applyBorder="1" applyAlignment="1">
      <alignment vertical="center"/>
    </xf>
    <xf numFmtId="3" fontId="40" fillId="13" borderId="34" xfId="0" applyNumberFormat="1" applyFont="1" applyFill="1" applyBorder="1" applyAlignment="1">
      <alignment vertical="center"/>
    </xf>
    <xf numFmtId="3" fontId="40" fillId="13" borderId="34" xfId="0" applyNumberFormat="1" applyFont="1" applyFill="1" applyBorder="1" applyAlignment="1">
      <alignment horizontal="right" vertical="center"/>
    </xf>
    <xf numFmtId="2" fontId="34" fillId="0" borderId="56" xfId="0" applyNumberFormat="1" applyFont="1" applyFill="1" applyBorder="1" applyAlignment="1"/>
    <xf numFmtId="2" fontId="34" fillId="0" borderId="0" xfId="0" applyNumberFormat="1" applyFont="1" applyFill="1" applyBorder="1" applyAlignment="1">
      <alignment vertical="center"/>
    </xf>
    <xf numFmtId="3" fontId="34" fillId="0" borderId="57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31" fillId="0" borderId="21" xfId="0" applyFont="1" applyBorder="1" applyAlignment="1">
      <alignment horizontal="left" vertical="center"/>
    </xf>
    <xf numFmtId="0" fontId="34" fillId="0" borderId="8" xfId="0" applyFont="1" applyBorder="1"/>
    <xf numFmtId="0" fontId="34" fillId="0" borderId="58" xfId="0" applyFont="1" applyBorder="1"/>
    <xf numFmtId="0" fontId="34" fillId="0" borderId="21" xfId="0" applyFont="1" applyBorder="1" applyAlignment="1">
      <alignment horizontal="left"/>
    </xf>
    <xf numFmtId="0" fontId="34" fillId="0" borderId="21" xfId="0" applyFont="1" applyBorder="1"/>
    <xf numFmtId="0" fontId="14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10" fillId="0" borderId="0" xfId="0" applyFont="1" applyFill="1" applyBorder="1"/>
    <xf numFmtId="0" fontId="34" fillId="10" borderId="59" xfId="0" applyFont="1" applyFill="1" applyBorder="1" applyAlignment="1">
      <alignment vertical="center"/>
    </xf>
    <xf numFmtId="0" fontId="34" fillId="10" borderId="36" xfId="0" applyFont="1" applyFill="1" applyBorder="1" applyAlignment="1">
      <alignment vertical="center"/>
    </xf>
    <xf numFmtId="0" fontId="37" fillId="10" borderId="11" xfId="8" applyFont="1" applyFill="1" applyBorder="1" applyAlignment="1" applyProtection="1">
      <alignment horizontal="center"/>
    </xf>
    <xf numFmtId="0" fontId="34" fillId="0" borderId="6" xfId="0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8" fillId="17" borderId="0" xfId="0" applyFont="1" applyFill="1" applyBorder="1" applyAlignment="1">
      <alignment horizontal="left" vertical="center"/>
    </xf>
    <xf numFmtId="0" fontId="38" fillId="17" borderId="40" xfId="0" applyFont="1" applyFill="1" applyBorder="1" applyAlignment="1">
      <alignment horizontal="center" vertical="center"/>
    </xf>
    <xf numFmtId="0" fontId="38" fillId="17" borderId="39" xfId="0" applyFont="1" applyFill="1" applyBorder="1" applyAlignment="1">
      <alignment horizontal="center" vertical="center"/>
    </xf>
    <xf numFmtId="2" fontId="34" fillId="0" borderId="6" xfId="0" applyNumberFormat="1" applyFont="1" applyBorder="1" applyAlignment="1">
      <alignment horizontal="center" vertical="center"/>
    </xf>
    <xf numFmtId="2" fontId="34" fillId="0" borderId="25" xfId="0" applyNumberFormat="1" applyFont="1" applyBorder="1" applyAlignment="1">
      <alignment horizontal="center" vertical="center"/>
    </xf>
    <xf numFmtId="2" fontId="34" fillId="0" borderId="26" xfId="0" applyNumberFormat="1" applyFont="1" applyBorder="1" applyAlignment="1">
      <alignment horizontal="center" vertical="center"/>
    </xf>
    <xf numFmtId="0" fontId="38" fillId="17" borderId="43" xfId="0" applyFont="1" applyFill="1" applyBorder="1" applyAlignment="1">
      <alignment horizontal="center" vertical="center"/>
    </xf>
    <xf numFmtId="0" fontId="38" fillId="17" borderId="44" xfId="0" applyFont="1" applyFill="1" applyBorder="1" applyAlignment="1">
      <alignment horizontal="center" vertical="center"/>
    </xf>
    <xf numFmtId="0" fontId="38" fillId="17" borderId="45" xfId="0" applyFont="1" applyFill="1" applyBorder="1" applyAlignment="1">
      <alignment horizontal="center" vertical="center"/>
    </xf>
    <xf numFmtId="0" fontId="38" fillId="19" borderId="42" xfId="0" applyNumberFormat="1" applyFont="1" applyFill="1" applyBorder="1" applyAlignment="1">
      <alignment horizontal="center" vertical="center"/>
    </xf>
    <xf numFmtId="0" fontId="38" fillId="19" borderId="39" xfId="0" applyNumberFormat="1" applyFont="1" applyFill="1" applyBorder="1" applyAlignment="1">
      <alignment horizontal="center" vertical="center"/>
    </xf>
    <xf numFmtId="0" fontId="38" fillId="17" borderId="0" xfId="0" applyFont="1" applyFill="1" applyBorder="1" applyAlignment="1">
      <alignment horizontal="left" vertical="center" wrapText="1"/>
    </xf>
    <xf numFmtId="2" fontId="51" fillId="0" borderId="46" xfId="0" applyNumberFormat="1" applyFont="1" applyBorder="1" applyAlignment="1">
      <alignment horizontal="center" vertical="center"/>
    </xf>
    <xf numFmtId="2" fontId="51" fillId="0" borderId="30" xfId="0" applyNumberFormat="1" applyFont="1" applyBorder="1" applyAlignment="1">
      <alignment horizontal="center" vertical="center"/>
    </xf>
    <xf numFmtId="2" fontId="51" fillId="0" borderId="50" xfId="0" applyNumberFormat="1" applyFont="1" applyBorder="1" applyAlignment="1">
      <alignment horizontal="center" vertical="center"/>
    </xf>
    <xf numFmtId="0" fontId="38" fillId="17" borderId="47" xfId="0" applyFont="1" applyFill="1" applyBorder="1" applyAlignment="1">
      <alignment horizontal="left" vertical="center"/>
    </xf>
    <xf numFmtId="0" fontId="38" fillId="17" borderId="5" xfId="0" applyFont="1" applyFill="1" applyBorder="1" applyAlignment="1">
      <alignment horizontal="left" vertical="center"/>
    </xf>
    <xf numFmtId="0" fontId="38" fillId="17" borderId="31" xfId="0" applyFont="1" applyFill="1" applyBorder="1" applyAlignment="1">
      <alignment horizontal="left" vertical="center"/>
    </xf>
    <xf numFmtId="0" fontId="34" fillId="10" borderId="53" xfId="0" applyFont="1" applyFill="1" applyBorder="1" applyAlignment="1">
      <alignment horizontal="center" vertical="center"/>
    </xf>
    <xf numFmtId="0" fontId="34" fillId="10" borderId="0" xfId="0" applyFont="1" applyFill="1" applyBorder="1" applyAlignment="1">
      <alignment horizontal="center" vertical="center"/>
    </xf>
    <xf numFmtId="0" fontId="34" fillId="10" borderId="54" xfId="0" applyFont="1" applyFill="1" applyBorder="1" applyAlignment="1">
      <alignment horizontal="center" vertical="center"/>
    </xf>
    <xf numFmtId="0" fontId="38" fillId="17" borderId="34" xfId="0" applyFont="1" applyFill="1" applyBorder="1" applyAlignment="1">
      <alignment horizontal="left" vertical="center"/>
    </xf>
    <xf numFmtId="0" fontId="38" fillId="17" borderId="35" xfId="0" applyFont="1" applyFill="1" applyBorder="1" applyAlignment="1">
      <alignment horizontal="left" vertical="center"/>
    </xf>
    <xf numFmtId="0" fontId="38" fillId="17" borderId="33" xfId="0" applyFont="1" applyFill="1" applyBorder="1" applyAlignment="1">
      <alignment horizontal="left" vertical="center"/>
    </xf>
    <xf numFmtId="0" fontId="38" fillId="17" borderId="31" xfId="0" applyFont="1" applyFill="1" applyBorder="1" applyAlignment="1">
      <alignment horizontal="left" vertical="center" wrapText="1"/>
    </xf>
    <xf numFmtId="0" fontId="34" fillId="10" borderId="30" xfId="0" applyFont="1" applyFill="1" applyBorder="1" applyAlignment="1">
      <alignment horizontal="center" vertical="center"/>
    </xf>
    <xf numFmtId="0" fontId="38" fillId="17" borderId="42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38" fillId="19" borderId="42" xfId="0" applyFont="1" applyFill="1" applyBorder="1" applyAlignment="1">
      <alignment horizontal="center" vertical="center"/>
    </xf>
    <xf numFmtId="0" fontId="38" fillId="19" borderId="39" xfId="0" applyFont="1" applyFill="1" applyBorder="1" applyAlignment="1">
      <alignment horizontal="center" vertical="center"/>
    </xf>
    <xf numFmtId="3" fontId="34" fillId="10" borderId="53" xfId="0" applyNumberFormat="1" applyFont="1" applyFill="1" applyBorder="1" applyAlignment="1">
      <alignment horizontal="center" vertical="center"/>
    </xf>
    <xf numFmtId="3" fontId="34" fillId="10" borderId="0" xfId="0" applyNumberFormat="1" applyFont="1" applyFill="1" applyBorder="1" applyAlignment="1">
      <alignment horizontal="center" vertical="center"/>
    </xf>
    <xf numFmtId="3" fontId="34" fillId="10" borderId="54" xfId="0" applyNumberFormat="1" applyFont="1" applyFill="1" applyBorder="1" applyAlignment="1">
      <alignment horizontal="center" vertical="center"/>
    </xf>
    <xf numFmtId="0" fontId="38" fillId="17" borderId="43" xfId="0" applyFont="1" applyFill="1" applyBorder="1" applyAlignment="1">
      <alignment horizontal="center" vertical="center" wrapText="1"/>
    </xf>
    <xf numFmtId="0" fontId="38" fillId="17" borderId="44" xfId="0" applyFont="1" applyFill="1" applyBorder="1" applyAlignment="1">
      <alignment horizontal="center" vertical="center" wrapText="1"/>
    </xf>
    <xf numFmtId="0" fontId="38" fillId="17" borderId="45" xfId="0" applyFont="1" applyFill="1" applyBorder="1" applyAlignment="1">
      <alignment horizontal="center" vertical="center" wrapText="1"/>
    </xf>
    <xf numFmtId="0" fontId="38" fillId="17" borderId="0" xfId="0" applyFont="1" applyFill="1" applyAlignment="1">
      <alignment horizontal="left" vertical="center"/>
    </xf>
    <xf numFmtId="0" fontId="34" fillId="10" borderId="5" xfId="0" applyFont="1" applyFill="1" applyBorder="1" applyAlignment="1">
      <alignment horizontal="center" vertical="center"/>
    </xf>
    <xf numFmtId="0" fontId="38" fillId="17" borderId="10" xfId="0" applyFont="1" applyFill="1" applyBorder="1" applyAlignment="1">
      <alignment horizontal="left" vertical="center"/>
    </xf>
    <xf numFmtId="0" fontId="38" fillId="17" borderId="11" xfId="0" applyFont="1" applyFill="1" applyBorder="1" applyAlignment="1">
      <alignment horizontal="left" vertical="center"/>
    </xf>
    <xf numFmtId="0" fontId="38" fillId="17" borderId="24" xfId="0" applyFont="1" applyFill="1" applyBorder="1" applyAlignment="1">
      <alignment horizontal="left" vertical="center"/>
    </xf>
  </cellXfs>
  <cellStyles count="63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2 2 2" xfId="34" xr:uid="{400F1668-919C-42D5-9CFB-5E37EDD9C07C}"/>
    <cellStyle name="Bemærk! 2 2 2 2 2" xfId="54" xr:uid="{B91B35AA-FAC2-46C6-895C-CF2B203162FE}"/>
    <cellStyle name="Bemærk! 2 2 2 3" xfId="44" xr:uid="{6B274BD9-A51F-49A0-BE58-4BE1CC70EAD1}"/>
    <cellStyle name="Bemærk! 2 2 3" xfId="30" xr:uid="{4AD7A3CA-882C-469E-9C49-4E1AE005B3A5}"/>
    <cellStyle name="Bemærk! 2 2 3 2" xfId="50" xr:uid="{6964B1FE-ED35-4E6B-AD57-25A52758FF02}"/>
    <cellStyle name="Bemærk! 2 2 4" xfId="40" xr:uid="{81F36A8B-36CD-4B04-9FB4-4D593309A7FE}"/>
    <cellStyle name="Bemærk! 2 3" xfId="22" xr:uid="{4739F86B-7DA2-4571-B1E4-8EEFC93A8FC7}"/>
    <cellStyle name="Bemærk! 2 3 2" xfId="32" xr:uid="{4B6F0255-5F37-4430-86BC-29B4590C63F6}"/>
    <cellStyle name="Bemærk! 2 3 2 2" xfId="52" xr:uid="{1A8DB33D-B346-4D67-A587-C48735B58102}"/>
    <cellStyle name="Bemærk! 2 3 3" xfId="42" xr:uid="{9D55C5E0-03FC-461C-80F5-BE85846D1EC5}"/>
    <cellStyle name="Bemærk! 2 4" xfId="28" xr:uid="{B6AB57BF-20E9-41D8-93CC-4713CD08FE0E}"/>
    <cellStyle name="Bemærk! 2 4 2" xfId="48" xr:uid="{3C16FFA0-18EA-4509-AA0C-9FA30ABBC672}"/>
    <cellStyle name="Bemærk! 2 5" xfId="38" xr:uid="{3BF828A2-1E2E-4523-A0AF-995B947E605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Komma 2" xfId="61" xr:uid="{18891477-D0EA-43B6-8E01-C90635C9F762}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2 2 2" xfId="35" xr:uid="{EE7EE4A2-2123-4E7B-977C-15E77F3EEAC5}"/>
    <cellStyle name="Normal 2 2 2 2 2" xfId="55" xr:uid="{E0200FD3-A142-4502-BFFA-1EC2622A59E9}"/>
    <cellStyle name="Normal 2 2 2 3" xfId="45" xr:uid="{84CED5E8-BB2A-4188-A85B-8C060FBA0206}"/>
    <cellStyle name="Normal 2 2 3" xfId="31" xr:uid="{E2F781B0-B9C9-45BB-9109-7CF272C301F5}"/>
    <cellStyle name="Normal 2 2 3 2" xfId="51" xr:uid="{1136E412-1D37-4BE2-AEE3-263FAE9EDE1C}"/>
    <cellStyle name="Normal 2 2 4" xfId="41" xr:uid="{5C79DD1B-7CEF-4350-9BE4-ECCDA4B60FDB}"/>
    <cellStyle name="Normal 2 3" xfId="23" xr:uid="{6826791C-7BF0-4187-A622-08AA10276F4B}"/>
    <cellStyle name="Normal 2 3 2" xfId="33" xr:uid="{41379624-1AE6-4C43-A03A-C9BE83BD7C06}"/>
    <cellStyle name="Normal 2 3 2 2" xfId="53" xr:uid="{45440D16-C039-46D7-A3B1-7A9399E3295E}"/>
    <cellStyle name="Normal 2 3 3" xfId="43" xr:uid="{2CE2C800-3E11-4175-803C-45A9E6E2E465}"/>
    <cellStyle name="Normal 2 4" xfId="29" xr:uid="{1E30DC85-E5BE-448A-B56B-79C39829F2CD}"/>
    <cellStyle name="Normal 2 4 2" xfId="49" xr:uid="{1DB474DB-99A6-41C8-A6B7-807722C00F9E}"/>
    <cellStyle name="Normal 2 5" xfId="39" xr:uid="{D82F9EAC-78C1-4652-894F-92422B8C2B3B}"/>
    <cellStyle name="Normal 3" xfId="26" xr:uid="{783D92E1-0417-4EBD-A990-A97B854EA341}"/>
    <cellStyle name="Normal 3 2" xfId="36" xr:uid="{6F07B177-D577-4926-8CE7-1DD91205245E}"/>
    <cellStyle name="Normal 3 2 2" xfId="56" xr:uid="{5CA7612F-38D7-4D23-9E1D-53CB75FAA3B9}"/>
    <cellStyle name="Normal 3 3" xfId="46" xr:uid="{2E404FF3-7DEA-4496-A157-B273EF768C84}"/>
    <cellStyle name="Normal 4" xfId="27" xr:uid="{2794E84C-42A0-46BF-B609-E2C731CC7E5F}"/>
    <cellStyle name="Normal 4 2" xfId="37" xr:uid="{6EADBA07-A216-4BE6-A6A6-26DE1483E7F2}"/>
    <cellStyle name="Normal 4 2 2" xfId="57" xr:uid="{7830CDA9-892E-49E9-B5FC-8AF38AF1A628}"/>
    <cellStyle name="Normal 4 3" xfId="47" xr:uid="{378DA8FB-2C62-418B-BEF2-F345A4656970}"/>
    <cellStyle name="Normal 5" xfId="58" xr:uid="{0DD9E964-4293-499C-BE32-0E30B40425F4}"/>
    <cellStyle name="Normal 6" xfId="59" xr:uid="{F186BBC8-9A9D-40DD-9B93-8596EAA8FBA6}"/>
    <cellStyle name="Normal 7" xfId="60" xr:uid="{44B44C55-66FE-4B6A-A25A-3FFD0944CB6C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cent 2" xfId="62" xr:uid="{6F44327B-B347-476B-BDB1-BAA59C522360}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1D2C"/>
      <color rgb="FF710B1E"/>
      <color rgb="FF6C0024"/>
      <color rgb="FFE40A39"/>
      <color rgb="FF8E00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23</xdr:row>
      <xdr:rowOff>82826</xdr:rowOff>
    </xdr:from>
    <xdr:ext cx="8896350" cy="3263348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41413" y="5557630"/>
          <a:ext cx="8896350" cy="32633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Investering Danmarks markedsstatistik indeholder statistik for fonde, der er forvaltet og/eller administreret af Investering Danmarks medlemmer. I opgørelserne indgår der udelukkende fonde, der er domicileret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brutto”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inkluderer interne investeringer, mens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netto”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3: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 en række af tabellerne er fondene opgjort efter den investortype, som fondene retter sig mod: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Detailfonde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er fonde, der retter sig mod private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institutionelle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Udenlandske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udenlandske investorer, uagtet om de udenlandske investorer er private eller 	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</a:t>
          </a:r>
          <a:r>
            <a:rPr lang="da-DK" sz="1000" b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4: 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Navnene på fanerne indeholder enten et (D) eller et (A):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(A): Alle danske fonde er inkluderet.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(D): Kun danske detailfonde er inkluderet.</a:t>
          </a: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8282</xdr:colOff>
      <xdr:row>1</xdr:row>
      <xdr:rowOff>24849</xdr:rowOff>
    </xdr:from>
    <xdr:to>
      <xdr:col>1</xdr:col>
      <xdr:colOff>4050029</xdr:colOff>
      <xdr:row>1</xdr:row>
      <xdr:rowOff>1078818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54F8DC7-51DB-47B6-ADC6-917A78311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" y="381001"/>
          <a:ext cx="4638095" cy="1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B35"/>
  <sheetViews>
    <sheetView tabSelected="1" zoomScale="115" zoomScaleNormal="115" workbookViewId="0">
      <selection activeCell="B2" sqref="B2"/>
    </sheetView>
  </sheetViews>
  <sheetFormatPr defaultColWidth="0" defaultRowHeight="12.75" zeroHeight="1" x14ac:dyDescent="0.2"/>
  <cols>
    <col min="1" max="1" width="9" style="209" customWidth="1"/>
    <col min="2" max="2" width="132.7109375" style="171" customWidth="1"/>
    <col min="3" max="16384" width="11.42578125" style="171" hidden="1"/>
  </cols>
  <sheetData>
    <row r="1" spans="1:2" s="215" customFormat="1" ht="27.75" customHeight="1" x14ac:dyDescent="0.25">
      <c r="A1" s="1" t="s">
        <v>223</v>
      </c>
      <c r="B1" s="1"/>
    </row>
    <row r="2" spans="1:2" s="215" customFormat="1" ht="87.75" customHeight="1" x14ac:dyDescent="0.25">
      <c r="A2" s="2"/>
      <c r="B2" s="210"/>
    </row>
    <row r="3" spans="1:2" s="216" customFormat="1" ht="15" customHeight="1" x14ac:dyDescent="0.2">
      <c r="A3" s="3" t="s">
        <v>0</v>
      </c>
      <c r="B3" s="3"/>
    </row>
    <row r="4" spans="1:2" s="217" customFormat="1" ht="15" customHeight="1" x14ac:dyDescent="0.3">
      <c r="A4" s="4" t="s">
        <v>1</v>
      </c>
      <c r="B4" s="211" t="s">
        <v>175</v>
      </c>
    </row>
    <row r="5" spans="1:2" s="217" customFormat="1" ht="15" customHeight="1" x14ac:dyDescent="0.3">
      <c r="A5" s="6" t="s">
        <v>2</v>
      </c>
      <c r="B5" s="212" t="s">
        <v>176</v>
      </c>
    </row>
    <row r="6" spans="1:2" s="217" customFormat="1" ht="15" customHeight="1" x14ac:dyDescent="0.3">
      <c r="A6" s="6" t="s">
        <v>3</v>
      </c>
      <c r="B6" s="212" t="s">
        <v>177</v>
      </c>
    </row>
    <row r="7" spans="1:2" s="217" customFormat="1" ht="15" customHeight="1" x14ac:dyDescent="0.3">
      <c r="A7" s="6" t="s">
        <v>4</v>
      </c>
      <c r="B7" s="212" t="s">
        <v>178</v>
      </c>
    </row>
    <row r="8" spans="1:2" s="217" customFormat="1" ht="15" customHeight="1" x14ac:dyDescent="0.3">
      <c r="A8" s="6" t="s">
        <v>5</v>
      </c>
      <c r="B8" s="212" t="s">
        <v>179</v>
      </c>
    </row>
    <row r="9" spans="1:2" s="216" customFormat="1" ht="15" customHeight="1" x14ac:dyDescent="0.2">
      <c r="A9" s="7" t="s">
        <v>6</v>
      </c>
      <c r="B9" s="7"/>
    </row>
    <row r="10" spans="1:2" s="216" customFormat="1" ht="15" customHeight="1" x14ac:dyDescent="0.3">
      <c r="A10" s="6" t="s">
        <v>7</v>
      </c>
      <c r="B10" s="213" t="s">
        <v>180</v>
      </c>
    </row>
    <row r="11" spans="1:2" s="217" customFormat="1" ht="15" customHeight="1" x14ac:dyDescent="0.3">
      <c r="A11" s="6" t="s">
        <v>8</v>
      </c>
      <c r="B11" s="214" t="s">
        <v>181</v>
      </c>
    </row>
    <row r="12" spans="1:2" s="217" customFormat="1" ht="15" customHeight="1" x14ac:dyDescent="0.3">
      <c r="A12" s="6" t="s">
        <v>9</v>
      </c>
      <c r="B12" s="214" t="s">
        <v>182</v>
      </c>
    </row>
    <row r="13" spans="1:2" s="216" customFormat="1" ht="15" customHeight="1" x14ac:dyDescent="0.2">
      <c r="A13" s="3" t="s">
        <v>10</v>
      </c>
      <c r="B13" s="3"/>
    </row>
    <row r="14" spans="1:2" s="217" customFormat="1" ht="15" customHeight="1" x14ac:dyDescent="0.3">
      <c r="A14" s="8" t="s">
        <v>11</v>
      </c>
      <c r="B14" s="214" t="s">
        <v>183</v>
      </c>
    </row>
    <row r="15" spans="1:2" s="216" customFormat="1" ht="15" customHeight="1" x14ac:dyDescent="0.2">
      <c r="A15" s="9" t="s">
        <v>12</v>
      </c>
      <c r="B15" s="9"/>
    </row>
    <row r="16" spans="1:2" s="217" customFormat="1" ht="15" customHeight="1" x14ac:dyDescent="0.3">
      <c r="A16" s="10" t="s">
        <v>13</v>
      </c>
      <c r="B16" s="212" t="s">
        <v>193</v>
      </c>
    </row>
    <row r="17" spans="1:2" s="217" customFormat="1" ht="15" customHeight="1" x14ac:dyDescent="0.3">
      <c r="A17" s="10" t="s">
        <v>13</v>
      </c>
      <c r="B17" s="212" t="s">
        <v>194</v>
      </c>
    </row>
    <row r="18" spans="1:2" s="218" customFormat="1" ht="15" customHeight="1" x14ac:dyDescent="0.3">
      <c r="A18" s="10" t="s">
        <v>13</v>
      </c>
      <c r="B18" s="212" t="s">
        <v>195</v>
      </c>
    </row>
    <row r="19" spans="1:2" s="218" customFormat="1" ht="15" customHeight="1" x14ac:dyDescent="0.3">
      <c r="A19" s="10" t="s">
        <v>13</v>
      </c>
      <c r="B19" s="212" t="s">
        <v>196</v>
      </c>
    </row>
    <row r="20" spans="1:2" s="218" customFormat="1" ht="15" customHeight="1" x14ac:dyDescent="0.3">
      <c r="A20" s="10" t="s">
        <v>13</v>
      </c>
      <c r="B20" s="212" t="s">
        <v>197</v>
      </c>
    </row>
    <row r="21" spans="1:2" ht="15" customHeight="1" x14ac:dyDescent="0.3">
      <c r="A21" s="10" t="s">
        <v>13</v>
      </c>
      <c r="B21" s="212" t="s">
        <v>184</v>
      </c>
    </row>
    <row r="22" spans="1:2" ht="15" customHeight="1" x14ac:dyDescent="0.2">
      <c r="A22" s="9" t="s">
        <v>14</v>
      </c>
      <c r="B22" s="9"/>
    </row>
    <row r="23" spans="1:2" ht="15" customHeight="1" x14ac:dyDescent="0.3">
      <c r="A23" s="10" t="s">
        <v>15</v>
      </c>
      <c r="B23" s="212" t="s">
        <v>16</v>
      </c>
    </row>
    <row r="24" spans="1:2" ht="28.5" customHeight="1" x14ac:dyDescent="0.3">
      <c r="A24" s="10"/>
      <c r="B24" s="212"/>
    </row>
    <row r="25" spans="1:2" ht="28.5" customHeight="1" x14ac:dyDescent="0.25">
      <c r="A25" s="11"/>
      <c r="B25" s="212"/>
    </row>
    <row r="26" spans="1:2" ht="28.5" customHeight="1" x14ac:dyDescent="0.25">
      <c r="A26" s="11"/>
      <c r="B26" s="212"/>
    </row>
    <row r="27" spans="1:2" ht="28.5" customHeight="1" x14ac:dyDescent="0.25">
      <c r="A27" s="11"/>
      <c r="B27" s="212"/>
    </row>
    <row r="28" spans="1:2" ht="28.5" customHeight="1" x14ac:dyDescent="0.25">
      <c r="A28" s="11"/>
      <c r="B28" s="212"/>
    </row>
    <row r="29" spans="1:2" ht="28.5" customHeight="1" x14ac:dyDescent="0.25">
      <c r="A29" s="11"/>
      <c r="B29" s="212"/>
    </row>
    <row r="30" spans="1:2" ht="28.5" customHeight="1" x14ac:dyDescent="0.25">
      <c r="A30" s="11"/>
      <c r="B30" s="212"/>
    </row>
    <row r="31" spans="1:2" ht="28.5" customHeight="1" x14ac:dyDescent="0.25">
      <c r="A31" s="12"/>
      <c r="B31" s="211"/>
    </row>
    <row r="32" spans="1:2" ht="28.5" customHeight="1" x14ac:dyDescent="0.25">
      <c r="A32" s="5"/>
      <c r="B32" s="211"/>
    </row>
    <row r="33" spans="1:2" ht="15" customHeight="1" x14ac:dyDescent="0.25">
      <c r="A33" s="221" t="s">
        <v>159</v>
      </c>
      <c r="B33" s="221"/>
    </row>
    <row r="34" spans="1:2" ht="15" customHeight="1" thickBot="1" x14ac:dyDescent="0.3">
      <c r="A34" s="13"/>
      <c r="B34" s="211"/>
    </row>
    <row r="35" spans="1:2" ht="15" customHeight="1" x14ac:dyDescent="0.25">
      <c r="A35" s="222" t="s">
        <v>158</v>
      </c>
      <c r="B35" s="223"/>
    </row>
  </sheetData>
  <mergeCells count="2">
    <mergeCell ref="A33:B33"/>
    <mergeCell ref="A35:B35"/>
  </mergeCells>
  <phoneticPr fontId="12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tabColor theme="7" tint="-0.499984740745262"/>
  </sheetPr>
  <dimension ref="A1:H21"/>
  <sheetViews>
    <sheetView zoomScaleNormal="100" workbookViewId="0">
      <selection sqref="A1:H1"/>
    </sheetView>
  </sheetViews>
  <sheetFormatPr defaultColWidth="0" defaultRowHeight="13.5" zeroHeight="1" x14ac:dyDescent="0.2"/>
  <cols>
    <col min="1" max="1" width="43.7109375" style="169" customWidth="1"/>
    <col min="2" max="8" width="13.7109375" style="169" customWidth="1"/>
    <col min="9" max="16384" width="9.140625" style="171" hidden="1"/>
  </cols>
  <sheetData>
    <row r="1" spans="1:8" s="178" customFormat="1" ht="24" customHeight="1" x14ac:dyDescent="0.2">
      <c r="A1" s="263" t="s">
        <v>206</v>
      </c>
      <c r="B1" s="263"/>
      <c r="C1" s="263"/>
      <c r="D1" s="263"/>
      <c r="E1" s="263"/>
      <c r="F1" s="263"/>
      <c r="G1" s="263"/>
      <c r="H1" s="263"/>
    </row>
    <row r="2" spans="1:8" s="178" customFormat="1" ht="15" customHeight="1" x14ac:dyDescent="0.2">
      <c r="A2" s="60" t="s">
        <v>64</v>
      </c>
      <c r="B2" s="72">
        <v>2017</v>
      </c>
      <c r="C2" s="72">
        <v>2018</v>
      </c>
      <c r="D2" s="72">
        <v>2019</v>
      </c>
      <c r="E2" s="72">
        <v>2020</v>
      </c>
      <c r="F2" s="72">
        <v>2021</v>
      </c>
      <c r="G2" s="72" t="s">
        <v>221</v>
      </c>
      <c r="H2" s="187" t="s">
        <v>222</v>
      </c>
    </row>
    <row r="3" spans="1:8" s="178" customFormat="1" ht="15" customHeight="1" x14ac:dyDescent="0.2">
      <c r="A3" s="73" t="s">
        <v>156</v>
      </c>
      <c r="B3" s="74">
        <f>'2.1 Formue (A)'!B4</f>
        <v>615</v>
      </c>
      <c r="C3" s="74">
        <f>'2.1 Formue (A)'!C4</f>
        <v>731</v>
      </c>
      <c r="D3" s="74">
        <f>'2.1 Formue (A)'!D4</f>
        <v>1134</v>
      </c>
      <c r="E3" s="74">
        <f>'2.1 Formue (A)'!E4</f>
        <v>2501</v>
      </c>
      <c r="F3" s="74">
        <f>'2.1 Formue (A)'!F4</f>
        <v>3448.2532598785519</v>
      </c>
      <c r="G3" s="74">
        <f>'2.1 Formue (A)'!G4</f>
        <v>3030.8649886200001</v>
      </c>
      <c r="H3" s="190">
        <f>'2.1 Formue (A)'!H4</f>
        <v>3204.9819243028001</v>
      </c>
    </row>
    <row r="4" spans="1:8" s="178" customFormat="1" ht="15" customHeight="1" x14ac:dyDescent="0.2">
      <c r="A4" s="43" t="s">
        <v>131</v>
      </c>
      <c r="B4" s="62">
        <v>138953.33234318224</v>
      </c>
      <c r="C4" s="63">
        <v>85932.272946415964</v>
      </c>
      <c r="D4" s="63">
        <v>107305.61928792301</v>
      </c>
      <c r="E4" s="63">
        <f>'2.1 Formue (A)'!E7+'2.1 Formue (A)'!E5+'2.1 Formue (A)'!E46++'2.1 Formue (A)'!E42+'2.1 Formue (A)'!E24</f>
        <v>123186.49888879299</v>
      </c>
      <c r="F4" s="63">
        <f>'2.1 Formue (A)'!F7+'2.1 Formue (A)'!F5+'2.1 Formue (A)'!F46++'2.1 Formue (A)'!F42+'2.1 Formue (A)'!F24</f>
        <v>141254.45931552001</v>
      </c>
      <c r="G4" s="63">
        <f>'2.1 Formue (A)'!G7+'2.1 Formue (A)'!G5+'2.1 Formue (A)'!G46++'2.1 Formue (A)'!G42+'2.1 Formue (A)'!G24+'2.1 Formue (A)'!G39</f>
        <v>122369.32521306003</v>
      </c>
      <c r="H4" s="63">
        <f>'2.1 Formue (A)'!H7+'2.1 Formue (A)'!H5+'2.1 Formue (A)'!H46++'2.1 Formue (A)'!H42+'2.1 Formue (A)'!H24+'2.1 Formue (A)'!H39</f>
        <v>126766.09404524</v>
      </c>
    </row>
    <row r="5" spans="1:8" s="178" customFormat="1" ht="15" customHeight="1" x14ac:dyDescent="0.2">
      <c r="A5" s="43" t="s">
        <v>132</v>
      </c>
      <c r="B5" s="50">
        <v>7088.9805865899998</v>
      </c>
      <c r="C5" s="63">
        <v>6192.21750892</v>
      </c>
      <c r="D5" s="63">
        <v>7269.6302553799997</v>
      </c>
      <c r="E5" s="63">
        <f>'2.1 Formue (A)'!E10</f>
        <v>8172.53457213</v>
      </c>
      <c r="F5" s="63">
        <f>'2.1 Formue (A)'!F10</f>
        <v>10561.78190976</v>
      </c>
      <c r="G5" s="63">
        <f>'2.1 Formue (A)'!G10</f>
        <v>8187.54723827</v>
      </c>
      <c r="H5" s="104">
        <f>'2.1 Formue (A)'!H10</f>
        <v>8739.6849951099994</v>
      </c>
    </row>
    <row r="6" spans="1:8" s="178" customFormat="1" ht="15" customHeight="1" x14ac:dyDescent="0.2">
      <c r="A6" s="43" t="s">
        <v>133</v>
      </c>
      <c r="B6" s="50">
        <v>479970.96508883248</v>
      </c>
      <c r="C6" s="63">
        <v>438053.75002589403</v>
      </c>
      <c r="D6" s="63">
        <v>483652.91820091102</v>
      </c>
      <c r="E6" s="63">
        <f>'2.1 Formue (A)'!E12</f>
        <v>476807.26579495479</v>
      </c>
      <c r="F6" s="63">
        <f>'2.1 Formue (A)'!F12</f>
        <v>531488.20701536257</v>
      </c>
      <c r="G6" s="63">
        <f>'2.1 Formue (A)'!G12</f>
        <v>371874.49603161745</v>
      </c>
      <c r="H6" s="104">
        <f>'2.1 Formue (A)'!H12</f>
        <v>372251.93239188741</v>
      </c>
    </row>
    <row r="7" spans="1:8" s="178" customFormat="1" ht="15" customHeight="1" x14ac:dyDescent="0.2">
      <c r="A7" s="43" t="s">
        <v>220</v>
      </c>
      <c r="B7" s="66">
        <v>28978.830571999999</v>
      </c>
      <c r="C7" s="63">
        <v>28946.032285000001</v>
      </c>
      <c r="D7" s="63">
        <v>43757.535424000002</v>
      </c>
      <c r="E7" s="63">
        <f>'2.1 Formue (A)'!E14</f>
        <v>52955.535812000002</v>
      </c>
      <c r="F7" s="63">
        <f>'2.1 Formue (A)'!F14</f>
        <v>55080.218578</v>
      </c>
      <c r="G7" s="63">
        <f>'2.1 Formue (A)'!G14</f>
        <v>37572.355228</v>
      </c>
      <c r="H7" s="104">
        <f>'2.1 Formue (A)'!H14</f>
        <v>38610.908489000001</v>
      </c>
    </row>
    <row r="8" spans="1:8" s="178" customFormat="1" ht="15" customHeight="1" x14ac:dyDescent="0.2">
      <c r="A8" s="43" t="s">
        <v>134</v>
      </c>
      <c r="B8" s="63">
        <f>'2.1 Formue (A)'!B35</f>
        <v>0</v>
      </c>
      <c r="C8" s="63">
        <f>'2.1 Formue (A)'!C35</f>
        <v>61.669911999999997</v>
      </c>
      <c r="D8" s="63">
        <f>'2.1 Formue (A)'!D35</f>
        <v>366.61321776836439</v>
      </c>
      <c r="E8" s="63">
        <f>'2.1 Formue (A)'!E35</f>
        <v>621.88830477227043</v>
      </c>
      <c r="F8" s="63">
        <f>'2.1 Formue (A)'!F35</f>
        <v>1121.2070579420624</v>
      </c>
      <c r="G8" s="63">
        <f>'2.1 Formue (A)'!G35</f>
        <v>1131.8568727428001</v>
      </c>
      <c r="H8" s="104">
        <f>'2.1 Formue (A)'!H35</f>
        <v>1170.8595026866001</v>
      </c>
    </row>
    <row r="9" spans="1:8" s="178" customFormat="1" ht="15" customHeight="1" x14ac:dyDescent="0.2">
      <c r="A9" s="43" t="s">
        <v>135</v>
      </c>
      <c r="B9" s="66">
        <v>13538.134747</v>
      </c>
      <c r="C9" s="63">
        <v>13221.313563</v>
      </c>
      <c r="D9" s="63">
        <v>14823.887919999999</v>
      </c>
      <c r="E9" s="63">
        <f>'2.1 Formue (A)'!E17</f>
        <v>16756.922434</v>
      </c>
      <c r="F9" s="63">
        <f>'2.1 Formue (A)'!F17</f>
        <v>23720.605219000001</v>
      </c>
      <c r="G9" s="63">
        <f>'2.1 Formue (A)'!G17</f>
        <v>18775.025077999999</v>
      </c>
      <c r="H9" s="104">
        <f>'2.1 Formue (A)'!H17</f>
        <v>19218.098887</v>
      </c>
    </row>
    <row r="10" spans="1:8" s="178" customFormat="1" ht="15" customHeight="1" x14ac:dyDescent="0.2">
      <c r="A10" s="43" t="s">
        <v>136</v>
      </c>
      <c r="B10" s="63">
        <v>50859.817261600001</v>
      </c>
      <c r="C10" s="63">
        <v>48477.073000260003</v>
      </c>
      <c r="D10" s="63">
        <v>56554.587803319999</v>
      </c>
      <c r="E10" s="63">
        <f>'2.1 Formue (A)'!E40</f>
        <v>61330.010011489998</v>
      </c>
      <c r="F10" s="63">
        <f>'2.1 Formue (A)'!F40</f>
        <v>79357.118705340006</v>
      </c>
      <c r="G10" s="63">
        <f>'2.1 Formue (A)'!G40</f>
        <v>76972.8465593</v>
      </c>
      <c r="H10" s="104">
        <f>'2.1 Formue (A)'!H40</f>
        <v>79710.983395269999</v>
      </c>
    </row>
    <row r="11" spans="1:8" s="178" customFormat="1" ht="15" customHeight="1" x14ac:dyDescent="0.2">
      <c r="A11" s="43" t="s">
        <v>137</v>
      </c>
      <c r="B11" s="50">
        <v>14058.59909</v>
      </c>
      <c r="C11" s="63">
        <v>13324.914193000001</v>
      </c>
      <c r="D11" s="63">
        <v>13554.874129</v>
      </c>
      <c r="E11" s="63">
        <f>'2.1 Formue (A)'!E19+'2.1 Formue (A)'!E15+'2.1 Formue (A)'!E20+'2.1 Formue (A)'!E16+'2.1 Formue (A)'!E27+'2.1 Formue (A)'!E37+'2.1 Formue (A)'!E13+'2.1 Formue (A)'!E41+IF('2.1 Formue (A)'!K22="",0,'2.1 Formue (A)'!K22)+'2.1 Formue (A)'!E11</f>
        <v>16840.066147999998</v>
      </c>
      <c r="F11" s="63">
        <f>'2.1 Formue (A)'!F19+'2.1 Formue (A)'!F15+'2.1 Formue (A)'!F20+'2.1 Formue (A)'!F16+'2.1 Formue (A)'!F27+'2.1 Formue (A)'!F37+'2.1 Formue (A)'!F13+'2.1 Formue (A)'!F41+IF('2.1 Formue (A)'!L22="",0,'2.1 Formue (A)'!L22)+'2.1 Formue (A)'!F11</f>
        <v>20912.637149000002</v>
      </c>
      <c r="G11" s="63">
        <f>'2.1 Formue (A)'!G19+'2.1 Formue (A)'!G15+'2.1 Formue (A)'!G20+'2.1 Formue (A)'!G16+'2.1 Formue (A)'!G27+'2.1 Formue (A)'!G37+'2.1 Formue (A)'!G13+'2.1 Formue (A)'!G41+IF('2.1 Formue (A)'!M22="",0,'2.1 Formue (A)'!M22)+'2.1 Formue (A)'!G11</f>
        <v>17443.651464999999</v>
      </c>
      <c r="H11" s="104">
        <f>'2.1 Formue (A)'!H19+'2.1 Formue (A)'!H15+'2.1 Formue (A)'!H20+'2.1 Formue (A)'!H16+'2.1 Formue (A)'!H27+'2.1 Formue (A)'!H37+'2.1 Formue (A)'!H13+'2.1 Formue (A)'!H41++IF('2.1 Formue (A)'!N22="",0,'2.1 Formue (A)'!N22)+'2.1 Formue (A)'!H11</f>
        <v>18291.580404</v>
      </c>
    </row>
    <row r="12" spans="1:8" s="178" customFormat="1" ht="15" customHeight="1" x14ac:dyDescent="0.2">
      <c r="A12" s="43" t="s">
        <v>138</v>
      </c>
      <c r="B12" s="50">
        <v>90603.586580030329</v>
      </c>
      <c r="C12" s="63">
        <v>80547.893949734294</v>
      </c>
      <c r="D12" s="63">
        <v>101461.3328739367</v>
      </c>
      <c r="E12" s="63">
        <f>'2.1 Formue (A)'!E23</f>
        <v>101920.22273517982</v>
      </c>
      <c r="F12" s="63">
        <f>'2.1 Formue (A)'!F23</f>
        <v>130034.73626815483</v>
      </c>
      <c r="G12" s="63">
        <f>'2.1 Formue (A)'!G23</f>
        <v>115866.75696781282</v>
      </c>
      <c r="H12" s="104">
        <f>'2.1 Formue (A)'!H23</f>
        <v>119017.9728839867</v>
      </c>
    </row>
    <row r="13" spans="1:8" s="178" customFormat="1" ht="15" customHeight="1" x14ac:dyDescent="0.2">
      <c r="A13" s="43" t="s">
        <v>139</v>
      </c>
      <c r="B13" s="50">
        <v>188288.27763900001</v>
      </c>
      <c r="C13" s="63">
        <v>177370.465089</v>
      </c>
      <c r="D13" s="63">
        <v>201955.63902599999</v>
      </c>
      <c r="E13" s="63">
        <f>'2.1 Formue (A)'!E32</f>
        <v>229484.709038</v>
      </c>
      <c r="F13" s="63">
        <f>'2.1 Formue (A)'!F32</f>
        <v>287132.523116</v>
      </c>
      <c r="G13" s="63">
        <f>'2.1 Formue (A)'!G32</f>
        <v>246052.431526</v>
      </c>
      <c r="H13" s="104">
        <f>'2.1 Formue (A)'!H32</f>
        <v>254533.36564599999</v>
      </c>
    </row>
    <row r="14" spans="1:8" s="178" customFormat="1" ht="15" customHeight="1" x14ac:dyDescent="0.2">
      <c r="A14" s="43" t="s">
        <v>140</v>
      </c>
      <c r="B14" s="50">
        <v>775738.70446953422</v>
      </c>
      <c r="C14" s="63">
        <v>749081.93182512023</v>
      </c>
      <c r="D14" s="63">
        <v>883422.61499056488</v>
      </c>
      <c r="E14" s="63">
        <f>'2.1 Formue (A)'!E33+'2.1 Formue (A)'!E21+'2.1 Formue (A)'!E8+'2.1 Formue (A)'!E9+'2.1 Formue (A)'!E18+'2.1 Formue (A)'!E26+'2.1 Formue (A)'!E45+'2.1 Formue (A)'!E25</f>
        <v>877029.6198354566</v>
      </c>
      <c r="F14" s="63">
        <f>'2.1 Formue (A)'!F33+'2.1 Formue (A)'!F21+'2.1 Formue (A)'!F8+'2.1 Formue (A)'!F9+'2.1 Formue (A)'!F18+'2.1 Formue (A)'!F26+'2.1 Formue (A)'!F45+'2.1 Formue (A)'!F25</f>
        <v>935469.85062943143</v>
      </c>
      <c r="G14" s="63">
        <f>'2.1 Formue (A)'!G33+'2.1 Formue (A)'!G21+'2.1 Formue (A)'!G8+'2.1 Formue (A)'!G9+'2.1 Formue (A)'!G18+'2.1 Formue (A)'!G26+'2.1 Formue (A)'!G45+'2.1 Formue (A)'!G25</f>
        <v>776427.6880449974</v>
      </c>
      <c r="H14" s="104">
        <f>'2.1 Formue (A)'!H33+'2.1 Formue (A)'!H21+'2.1 Formue (A)'!H8+'2.1 Formue (A)'!H9+'2.1 Formue (A)'!H18+'2.1 Formue (A)'!H26+'2.1 Formue (A)'!H45+'2.1 Formue (A)'!H25</f>
        <v>798851.95923014381</v>
      </c>
    </row>
    <row r="15" spans="1:8" s="178" customFormat="1" ht="15" customHeight="1" x14ac:dyDescent="0.2">
      <c r="A15" s="43" t="s">
        <v>141</v>
      </c>
      <c r="B15" s="50">
        <v>60629.527097667888</v>
      </c>
      <c r="C15" s="63">
        <v>58121.357938980997</v>
      </c>
      <c r="D15" s="63">
        <v>60192.720764267622</v>
      </c>
      <c r="E15" s="63">
        <f>'2.1 Formue (A)'!E36+'2.1 Formue (A)'!E28+'2.1 Formue (A)'!E47+'2.1 Formue (A)'!E30</f>
        <v>60850.048967717434</v>
      </c>
      <c r="F15" s="63">
        <f>'2.1 Formue (A)'!F36+'2.1 Formue (A)'!F28+'2.1 Formue (A)'!F47+'2.1 Formue (A)'!F30</f>
        <v>68462.334508307322</v>
      </c>
      <c r="G15" s="63">
        <f>'2.1 Formue (A)'!G36+'2.1 Formue (A)'!G28+'2.1 Formue (A)'!G47+'2.1 Formue (A)'!G30</f>
        <v>52175.687276534598</v>
      </c>
      <c r="H15" s="104">
        <f>'2.1 Formue (A)'!H36+'2.1 Formue (A)'!H28+'2.1 Formue (A)'!H47+'2.1 Formue (A)'!H30</f>
        <v>55255.369215070299</v>
      </c>
    </row>
    <row r="16" spans="1:8" s="178" customFormat="1" ht="15" customHeight="1" x14ac:dyDescent="0.2">
      <c r="A16" s="43" t="s">
        <v>142</v>
      </c>
      <c r="B16" s="50">
        <v>329928.8732109</v>
      </c>
      <c r="C16" s="63">
        <v>293319.24082648999</v>
      </c>
      <c r="D16" s="63">
        <v>336510.22730999999</v>
      </c>
      <c r="E16" s="63">
        <f>'2.1 Formue (A)'!E34</f>
        <v>338449.88065693999</v>
      </c>
      <c r="F16" s="63">
        <f>'2.1 Formue (A)'!F34</f>
        <v>361766.3156649</v>
      </c>
      <c r="G16" s="63">
        <f>'2.1 Formue (A)'!G34</f>
        <v>233728.82327659</v>
      </c>
      <c r="H16" s="104">
        <f>'2.1 Formue (A)'!H34</f>
        <v>237758.81671024</v>
      </c>
    </row>
    <row r="17" spans="1:8" s="178" customFormat="1" ht="15" customHeight="1" x14ac:dyDescent="0.2">
      <c r="A17" s="43" t="s">
        <v>125</v>
      </c>
      <c r="B17" s="50">
        <v>1431.9589974999999</v>
      </c>
      <c r="C17" s="63">
        <v>1456.4824853800001</v>
      </c>
      <c r="D17" s="63">
        <v>0</v>
      </c>
      <c r="E17" s="63">
        <v>0</v>
      </c>
      <c r="F17" s="63">
        <v>0</v>
      </c>
      <c r="G17" s="63">
        <v>0</v>
      </c>
      <c r="H17" s="104">
        <v>0</v>
      </c>
    </row>
    <row r="18" spans="1:8" s="178" customFormat="1" ht="15" customHeight="1" x14ac:dyDescent="0.2">
      <c r="A18" s="43" t="s">
        <v>143</v>
      </c>
      <c r="B18" s="50">
        <v>55770.286268530886</v>
      </c>
      <c r="C18" s="63">
        <v>47829.910196908844</v>
      </c>
      <c r="D18" s="63">
        <v>52227.229135524882</v>
      </c>
      <c r="E18" s="63">
        <f>'2.1 Formue (A)'!E44</f>
        <v>60465.587945457555</v>
      </c>
      <c r="F18" s="63">
        <f>'2.1 Formue (A)'!F44</f>
        <v>79229.559408023371</v>
      </c>
      <c r="G18" s="63">
        <f>'2.1 Formue (A)'!G44</f>
        <v>71043.944462244588</v>
      </c>
      <c r="H18" s="104">
        <f>'2.1 Formue (A)'!H44</f>
        <v>73402.026941253833</v>
      </c>
    </row>
    <row r="19" spans="1:8" s="178" customFormat="1" ht="15" customHeight="1" x14ac:dyDescent="0.2">
      <c r="A19" s="146" t="s">
        <v>122</v>
      </c>
      <c r="B19" s="143">
        <v>2235839.8739523678</v>
      </c>
      <c r="C19" s="154">
        <v>2041936.5257461038</v>
      </c>
      <c r="D19" s="154">
        <v>2364177.5192295969</v>
      </c>
      <c r="E19" s="154">
        <v>2427220.4085837565</v>
      </c>
      <c r="F19" s="154">
        <f>SUM(F3:F18)</f>
        <v>2729039.8078046199</v>
      </c>
      <c r="G19" s="154">
        <f>SUM(G3:G18)</f>
        <v>2152653.3002287894</v>
      </c>
      <c r="H19" s="191">
        <f>SUM(H3:H18)</f>
        <v>2206784.6346611916</v>
      </c>
    </row>
    <row r="20" spans="1:8" ht="15" customHeight="1" thickBot="1" x14ac:dyDescent="0.25">
      <c r="A20" s="26"/>
      <c r="B20" s="26"/>
      <c r="C20" s="26"/>
      <c r="D20" s="26"/>
      <c r="E20" s="26"/>
      <c r="F20" s="26"/>
      <c r="G20" s="26"/>
      <c r="H20" s="26"/>
    </row>
    <row r="21" spans="1:8" ht="15" customHeight="1" x14ac:dyDescent="0.2">
      <c r="A21" s="249" t="s">
        <v>157</v>
      </c>
      <c r="B21" s="249"/>
      <c r="C21" s="249"/>
      <c r="D21" s="249"/>
      <c r="E21" s="249"/>
      <c r="F21" s="249"/>
      <c r="G21" s="249"/>
      <c r="H21" s="249"/>
    </row>
  </sheetData>
  <mergeCells count="2">
    <mergeCell ref="A1:H1"/>
    <mergeCell ref="A21:H21"/>
  </mergeCells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theme="7" tint="-0.499984740745262"/>
  </sheetPr>
  <dimension ref="A1:I46"/>
  <sheetViews>
    <sheetView zoomScaleNormal="100" workbookViewId="0">
      <selection sqref="A1:I1"/>
    </sheetView>
  </sheetViews>
  <sheetFormatPr defaultColWidth="0" defaultRowHeight="13.5" zeroHeight="1" x14ac:dyDescent="0.2"/>
  <cols>
    <col min="1" max="1" width="43.7109375" style="169" customWidth="1"/>
    <col min="2" max="9" width="13.7109375" style="169" customWidth="1"/>
    <col min="10" max="16384" width="11.42578125" style="171" hidden="1"/>
  </cols>
  <sheetData>
    <row r="1" spans="1:9" ht="24" customHeight="1" x14ac:dyDescent="0.2">
      <c r="A1" s="265" t="s">
        <v>204</v>
      </c>
      <c r="B1" s="266"/>
      <c r="C1" s="266"/>
      <c r="D1" s="266"/>
      <c r="E1" s="266"/>
      <c r="F1" s="266"/>
      <c r="G1" s="266"/>
      <c r="H1" s="266"/>
      <c r="I1" s="267"/>
    </row>
    <row r="2" spans="1:9" s="182" customFormat="1" ht="15" customHeight="1" x14ac:dyDescent="0.2">
      <c r="A2" s="75" t="s">
        <v>144</v>
      </c>
      <c r="B2" s="72">
        <v>2016</v>
      </c>
      <c r="C2" s="72">
        <v>2017</v>
      </c>
      <c r="D2" s="72">
        <v>2018</v>
      </c>
      <c r="E2" s="72">
        <v>2019</v>
      </c>
      <c r="F2" s="72">
        <v>2020</v>
      </c>
      <c r="G2" s="72">
        <v>2021</v>
      </c>
      <c r="H2" s="72" t="s">
        <v>221</v>
      </c>
      <c r="I2" s="187" t="s">
        <v>222</v>
      </c>
    </row>
    <row r="3" spans="1:9" s="182" customFormat="1" ht="15" customHeight="1" x14ac:dyDescent="0.2">
      <c r="A3" s="43" t="s">
        <v>145</v>
      </c>
      <c r="B3" s="50">
        <v>821050.0594646734</v>
      </c>
      <c r="C3" s="50">
        <v>945116.93536188651</v>
      </c>
      <c r="D3" s="50">
        <v>917918.8694499936</v>
      </c>
      <c r="E3" s="50">
        <v>1076589.3078231516</v>
      </c>
      <c r="F3" s="50">
        <v>1186218.2182821832</v>
      </c>
      <c r="G3" s="50">
        <f>'2.2. Typer (A)'!F48</f>
        <v>1376823.7160583106</v>
      </c>
      <c r="H3" s="50">
        <f>'2.2. Typer (A)'!G48</f>
        <v>1162498.9361027775</v>
      </c>
      <c r="I3" s="102">
        <f>'2.2. Typer (A)'!H48</f>
        <v>1200043.471707131</v>
      </c>
    </row>
    <row r="4" spans="1:9" s="182" customFormat="1" ht="15" customHeight="1" x14ac:dyDescent="0.2">
      <c r="A4" s="43" t="s">
        <v>216</v>
      </c>
      <c r="B4" s="50">
        <v>1177021.8826191609</v>
      </c>
      <c r="C4" s="50">
        <v>1234798.8935740327</v>
      </c>
      <c r="D4" s="50">
        <v>1065845.0828130115</v>
      </c>
      <c r="E4" s="50">
        <v>1217493.5958338778</v>
      </c>
      <c r="F4" s="50">
        <v>1169166.1413520637</v>
      </c>
      <c r="G4" s="50">
        <f>'2.2. Typer (A)'!F67</f>
        <v>1269124.0444663204</v>
      </c>
      <c r="H4" s="50">
        <f>'2.2. Typer (A)'!G67</f>
        <v>916195.26120215491</v>
      </c>
      <c r="I4" s="102">
        <f>'2.2. Typer (A)'!H67</f>
        <v>932207.59500178252</v>
      </c>
    </row>
    <row r="5" spans="1:9" s="182" customFormat="1" ht="15" customHeight="1" x14ac:dyDescent="0.2">
      <c r="A5" s="43" t="s">
        <v>203</v>
      </c>
      <c r="B5" s="50">
        <v>50097.213172867472</v>
      </c>
      <c r="C5" s="50">
        <v>55924.045016448821</v>
      </c>
      <c r="D5" s="50">
        <v>58172.573483098859</v>
      </c>
      <c r="E5" s="50">
        <v>70094.615572567433</v>
      </c>
      <c r="F5" s="50">
        <v>71836.04894950983</v>
      </c>
      <c r="G5" s="50">
        <f>'2.2. Typer (A)'!F76</f>
        <v>83092.047279989216</v>
      </c>
      <c r="H5" s="50">
        <f>'2.2. Typer (A)'!G76</f>
        <v>73959.102923857688</v>
      </c>
      <c r="I5" s="102">
        <f>'2.2. Typer (A)'!H76</f>
        <v>74533.567952278026</v>
      </c>
    </row>
    <row r="6" spans="1:9" s="182" customFormat="1" ht="15" customHeight="1" x14ac:dyDescent="0.2">
      <c r="A6" s="76" t="s">
        <v>115</v>
      </c>
      <c r="B6" s="77">
        <v>2048169.1552567016</v>
      </c>
      <c r="C6" s="77">
        <v>2235839.8739523683</v>
      </c>
      <c r="D6" s="77">
        <v>2041936.5257461038</v>
      </c>
      <c r="E6" s="77">
        <v>2364177.5192295969</v>
      </c>
      <c r="F6" s="78">
        <v>2427220.4085837565</v>
      </c>
      <c r="G6" s="78">
        <f>SUM(G3:G5)</f>
        <v>2729039.8078046204</v>
      </c>
      <c r="H6" s="78">
        <f>SUM(H3:H5)</f>
        <v>2152653.3002287899</v>
      </c>
      <c r="I6" s="192">
        <f>SUM(I3:I5)</f>
        <v>2206784.6346611916</v>
      </c>
    </row>
    <row r="7" spans="1:9" s="182" customFormat="1" ht="15" customHeight="1" x14ac:dyDescent="0.2">
      <c r="A7" s="35"/>
      <c r="B7" s="36"/>
      <c r="C7" s="36"/>
      <c r="D7" s="36"/>
      <c r="E7" s="36"/>
      <c r="F7" s="36"/>
      <c r="G7" s="36"/>
      <c r="H7" s="36"/>
      <c r="I7" s="193"/>
    </row>
    <row r="8" spans="1:9" s="197" customFormat="1" ht="23.25" customHeight="1" x14ac:dyDescent="0.2">
      <c r="A8" s="265" t="s">
        <v>205</v>
      </c>
      <c r="B8" s="266"/>
      <c r="C8" s="266"/>
      <c r="D8" s="266"/>
      <c r="E8" s="266"/>
      <c r="F8" s="266"/>
      <c r="G8" s="266"/>
      <c r="H8" s="266"/>
      <c r="I8" s="267"/>
    </row>
    <row r="9" spans="1:9" s="182" customFormat="1" ht="15" customHeight="1" x14ac:dyDescent="0.2">
      <c r="A9" s="75" t="s">
        <v>144</v>
      </c>
      <c r="B9" s="72"/>
      <c r="C9" s="72"/>
      <c r="D9" s="72"/>
      <c r="E9" s="72">
        <v>2019</v>
      </c>
      <c r="F9" s="72">
        <v>2020</v>
      </c>
      <c r="G9" s="72">
        <v>2021</v>
      </c>
      <c r="H9" s="72" t="s">
        <v>221</v>
      </c>
      <c r="I9" s="187" t="s">
        <v>222</v>
      </c>
    </row>
    <row r="10" spans="1:9" s="182" customFormat="1" ht="15" customHeight="1" x14ac:dyDescent="0.2">
      <c r="A10" s="43" t="s">
        <v>145</v>
      </c>
      <c r="B10" s="50"/>
      <c r="C10" s="50"/>
      <c r="D10" s="50"/>
      <c r="E10" s="50">
        <v>932068.92114432773</v>
      </c>
      <c r="F10" s="50">
        <v>1026127.8945189674</v>
      </c>
      <c r="G10" s="50">
        <f>'2.2. Typer (A)'!L48</f>
        <v>1181244.6262903097</v>
      </c>
      <c r="H10" s="50">
        <f>'2.2. Typer (A)'!M48</f>
        <v>991443.35834443034</v>
      </c>
      <c r="I10" s="102">
        <f>'2.2. Typer (A)'!N48</f>
        <v>1023439.6832589953</v>
      </c>
    </row>
    <row r="11" spans="1:9" s="182" customFormat="1" ht="15" customHeight="1" x14ac:dyDescent="0.2">
      <c r="A11" s="43" t="s">
        <v>216</v>
      </c>
      <c r="B11" s="50"/>
      <c r="C11" s="50"/>
      <c r="D11" s="50"/>
      <c r="E11" s="50">
        <v>1151441.9637176164</v>
      </c>
      <c r="F11" s="50">
        <v>1087435.7081279703</v>
      </c>
      <c r="G11" s="50">
        <f>'2.2. Typer (A)'!L67</f>
        <v>1175474.5339817412</v>
      </c>
      <c r="H11" s="50">
        <f>'2.2. Typer (A)'!M67</f>
        <v>830046.44155049266</v>
      </c>
      <c r="I11" s="102">
        <f>'2.2. Typer (A)'!N67</f>
        <v>845107.33248189453</v>
      </c>
    </row>
    <row r="12" spans="1:9" s="182" customFormat="1" ht="15" customHeight="1" x14ac:dyDescent="0.2">
      <c r="A12" s="43" t="s">
        <v>203</v>
      </c>
      <c r="B12" s="50"/>
      <c r="C12" s="50"/>
      <c r="D12" s="50"/>
      <c r="E12" s="50">
        <v>63645.535990672317</v>
      </c>
      <c r="F12" s="50">
        <v>65787.116401339794</v>
      </c>
      <c r="G12" s="50">
        <f>'2.2. Typer (A)'!L76</f>
        <v>76533.387677678547</v>
      </c>
      <c r="H12" s="50">
        <f>'2.2. Typer (A)'!M76</f>
        <v>67770.004624958572</v>
      </c>
      <c r="I12" s="102">
        <f>'2.2. Typer (A)'!N76</f>
        <v>68217.565988058806</v>
      </c>
    </row>
    <row r="13" spans="1:9" s="182" customFormat="1" ht="15" customHeight="1" x14ac:dyDescent="0.2">
      <c r="A13" s="76" t="s">
        <v>115</v>
      </c>
      <c r="B13" s="77"/>
      <c r="C13" s="77"/>
      <c r="D13" s="77"/>
      <c r="E13" s="78">
        <v>2147156.4208526164</v>
      </c>
      <c r="F13" s="78">
        <v>2179350.7190482775</v>
      </c>
      <c r="G13" s="78">
        <f>SUM(G10:G12)</f>
        <v>2433252.547949729</v>
      </c>
      <c r="H13" s="78">
        <f>SUM(H10:H12)</f>
        <v>1889259.8045198815</v>
      </c>
      <c r="I13" s="192">
        <f>SUM(I10:I12)</f>
        <v>1936764.5817289487</v>
      </c>
    </row>
    <row r="14" spans="1:9" s="182" customFormat="1" ht="15" customHeight="1" x14ac:dyDescent="0.2">
      <c r="A14" s="35"/>
      <c r="B14" s="36"/>
      <c r="C14" s="36"/>
      <c r="D14" s="36"/>
      <c r="E14" s="36"/>
      <c r="F14" s="36"/>
      <c r="G14" s="36"/>
      <c r="H14" s="36"/>
      <c r="I14" s="193"/>
    </row>
    <row r="15" spans="1:9" ht="24" customHeight="1" x14ac:dyDescent="0.2">
      <c r="A15" s="265" t="s">
        <v>195</v>
      </c>
      <c r="B15" s="266"/>
      <c r="C15" s="266"/>
      <c r="D15" s="266"/>
      <c r="E15" s="266"/>
      <c r="F15" s="266"/>
      <c r="G15" s="266"/>
      <c r="H15" s="266"/>
      <c r="I15" s="267"/>
    </row>
    <row r="16" spans="1:9" s="182" customFormat="1" ht="15" customHeight="1" x14ac:dyDescent="0.2">
      <c r="A16" s="75" t="s">
        <v>144</v>
      </c>
      <c r="B16" s="72">
        <v>2017</v>
      </c>
      <c r="C16" s="72">
        <v>2018</v>
      </c>
      <c r="D16" s="72">
        <v>2019</v>
      </c>
      <c r="E16" s="72">
        <v>2020</v>
      </c>
      <c r="F16" s="72">
        <v>2021</v>
      </c>
      <c r="G16" s="72" t="s">
        <v>221</v>
      </c>
      <c r="H16" s="72" t="s">
        <v>222</v>
      </c>
      <c r="I16" s="187" t="s">
        <v>65</v>
      </c>
    </row>
    <row r="17" spans="1:9" s="182" customFormat="1" ht="15" customHeight="1" x14ac:dyDescent="0.2">
      <c r="A17" s="43" t="s">
        <v>145</v>
      </c>
      <c r="B17" s="50">
        <v>62584.044424717031</v>
      </c>
      <c r="C17" s="50">
        <v>47225.713567807958</v>
      </c>
      <c r="D17" s="50">
        <v>43371.66325028288</v>
      </c>
      <c r="E17" s="50">
        <f>'2.3 Nettokøb (D)'!E48</f>
        <v>85340.841526280215</v>
      </c>
      <c r="F17" s="50">
        <f>'2.3 Nettokøb (D)'!F48</f>
        <v>76186.134955234185</v>
      </c>
      <c r="G17" s="50">
        <f>'2.3 Nettokøb (D)'!G48</f>
        <v>-4585.6479953326716</v>
      </c>
      <c r="H17" s="50">
        <f>'2.3 Nettokøb (D)'!H48</f>
        <v>-3686.174188470377</v>
      </c>
      <c r="I17" s="102">
        <f>'2.3 Nettokøb (D)'!I48</f>
        <v>13638.712440834741</v>
      </c>
    </row>
    <row r="18" spans="1:9" s="182" customFormat="1" ht="15" customHeight="1" x14ac:dyDescent="0.2">
      <c r="A18" s="43" t="s">
        <v>216</v>
      </c>
      <c r="B18" s="50">
        <v>408.74873186999997</v>
      </c>
      <c r="C18" s="50">
        <v>988.17295336999996</v>
      </c>
      <c r="D18" s="50">
        <v>-32706.4002361698</v>
      </c>
      <c r="E18" s="50">
        <v>-21738.46808560592</v>
      </c>
      <c r="F18" s="50">
        <v>-32292.073712874866</v>
      </c>
      <c r="G18" s="50">
        <v>-31193.941708052938</v>
      </c>
      <c r="H18" s="50">
        <v>-11872.029698524442</v>
      </c>
      <c r="I18" s="102">
        <v>-220958.66870003939</v>
      </c>
    </row>
    <row r="19" spans="1:9" s="182" customFormat="1" ht="15" customHeight="1" x14ac:dyDescent="0.2">
      <c r="A19" s="43" t="s">
        <v>203</v>
      </c>
      <c r="B19" s="50">
        <v>326.6118115825073</v>
      </c>
      <c r="C19" s="50">
        <v>31.617788740854806</v>
      </c>
      <c r="D19" s="50">
        <v>3441.7586376073518</v>
      </c>
      <c r="E19" s="50">
        <v>-1370.4675770171016</v>
      </c>
      <c r="F19" s="50">
        <v>1631.376061145314</v>
      </c>
      <c r="G19" s="51">
        <v>-305.254178990642</v>
      </c>
      <c r="H19" s="50">
        <v>-1844.0770179058188</v>
      </c>
      <c r="I19" s="102">
        <v>-400.7904157123603</v>
      </c>
    </row>
    <row r="20" spans="1:9" s="182" customFormat="1" ht="15" customHeight="1" x14ac:dyDescent="0.2">
      <c r="A20" s="76" t="s">
        <v>115</v>
      </c>
      <c r="B20" s="77">
        <v>63319.40496816954</v>
      </c>
      <c r="C20" s="78">
        <v>48245.504309918811</v>
      </c>
      <c r="D20" s="78">
        <v>14107.021651720432</v>
      </c>
      <c r="E20" s="77">
        <f>SUM(E17:E19)</f>
        <v>62231.905863657194</v>
      </c>
      <c r="F20" s="77">
        <f>SUM(F17:F19)</f>
        <v>45525.43730350463</v>
      </c>
      <c r="G20" s="77">
        <f>SUM(G17:G19)</f>
        <v>-36084.843882376248</v>
      </c>
      <c r="H20" s="77">
        <f>SUM(H17:H19)</f>
        <v>-17402.280904900639</v>
      </c>
      <c r="I20" s="194">
        <f>SUM(I17:I19)</f>
        <v>-207720.74667491703</v>
      </c>
    </row>
    <row r="21" spans="1:9" s="182" customFormat="1" ht="15" customHeight="1" x14ac:dyDescent="0.2">
      <c r="A21" s="35"/>
      <c r="B21" s="35"/>
      <c r="C21" s="35"/>
      <c r="D21" s="36"/>
      <c r="E21" s="36"/>
      <c r="F21" s="36"/>
      <c r="G21" s="36"/>
      <c r="H21" s="35"/>
      <c r="I21" s="195"/>
    </row>
    <row r="22" spans="1:9" ht="24" customHeight="1" x14ac:dyDescent="0.2">
      <c r="A22" s="265" t="s">
        <v>196</v>
      </c>
      <c r="B22" s="266"/>
      <c r="C22" s="266"/>
      <c r="D22" s="266"/>
      <c r="E22" s="266"/>
      <c r="F22" s="266"/>
      <c r="G22" s="266"/>
      <c r="H22" s="266"/>
      <c r="I22" s="267"/>
    </row>
    <row r="23" spans="1:9" s="182" customFormat="1" ht="15" customHeight="1" x14ac:dyDescent="0.2">
      <c r="A23" s="75" t="s">
        <v>144</v>
      </c>
      <c r="B23" s="72"/>
      <c r="C23" s="72"/>
      <c r="D23" s="72">
        <v>2019</v>
      </c>
      <c r="E23" s="72">
        <v>2020</v>
      </c>
      <c r="F23" s="72">
        <v>2021</v>
      </c>
      <c r="G23" s="72" t="s">
        <v>221</v>
      </c>
      <c r="H23" s="72" t="s">
        <v>222</v>
      </c>
      <c r="I23" s="187" t="s">
        <v>65</v>
      </c>
    </row>
    <row r="24" spans="1:9" s="182" customFormat="1" ht="15" customHeight="1" x14ac:dyDescent="0.2">
      <c r="A24" s="43" t="s">
        <v>145</v>
      </c>
      <c r="B24" s="50"/>
      <c r="C24" s="50"/>
      <c r="D24" s="50">
        <v>40171.491307790777</v>
      </c>
      <c r="E24" s="50">
        <f>'2.3 Nettokøb (D)'!K48</f>
        <v>77514.127335823636</v>
      </c>
      <c r="F24" s="50">
        <f>'2.3 Nettokøb (D)'!L48</f>
        <v>67439.237554947758</v>
      </c>
      <c r="G24" s="50">
        <f>'2.3 Nettokøb (D)'!M48</f>
        <v>-5332.6998671065148</v>
      </c>
      <c r="H24" s="50">
        <f>'2.3 Nettokøb (D)'!N48</f>
        <v>-3709.6955882725406</v>
      </c>
      <c r="I24" s="102">
        <f>'2.3 Nettokøb (D)'!O48</f>
        <v>5411.6349544315353</v>
      </c>
    </row>
    <row r="25" spans="1:9" s="182" customFormat="1" ht="15" customHeight="1" x14ac:dyDescent="0.2">
      <c r="A25" s="43" t="s">
        <v>216</v>
      </c>
      <c r="B25" s="50"/>
      <c r="C25" s="50"/>
      <c r="D25" s="50">
        <v>-10585.865820445719</v>
      </c>
      <c r="E25" s="50">
        <v>-53553.809357157246</v>
      </c>
      <c r="F25" s="50">
        <v>-30904.131019311229</v>
      </c>
      <c r="G25" s="50">
        <v>-27212.199262332055</v>
      </c>
      <c r="H25" s="50">
        <v>-9989.9891907795318</v>
      </c>
      <c r="I25" s="102">
        <v>-215569.3115133644</v>
      </c>
    </row>
    <row r="26" spans="1:9" s="182" customFormat="1" ht="15" customHeight="1" x14ac:dyDescent="0.2">
      <c r="A26" s="43" t="s">
        <v>203</v>
      </c>
      <c r="B26" s="50"/>
      <c r="C26" s="50"/>
      <c r="D26" s="50">
        <v>764.5871536838099</v>
      </c>
      <c r="E26" s="50">
        <v>-492.84448543213921</v>
      </c>
      <c r="F26" s="50">
        <v>1442.2505567288417</v>
      </c>
      <c r="G26" s="50">
        <v>-388.61364223581205</v>
      </c>
      <c r="H26" s="50">
        <v>-1777.0267272060644</v>
      </c>
      <c r="I26" s="102">
        <v>-760.20596551154892</v>
      </c>
    </row>
    <row r="27" spans="1:9" s="182" customFormat="1" ht="15" customHeight="1" x14ac:dyDescent="0.2">
      <c r="A27" s="76" t="s">
        <v>115</v>
      </c>
      <c r="B27" s="77"/>
      <c r="C27" s="77"/>
      <c r="D27" s="78">
        <v>30350.212641028869</v>
      </c>
      <c r="E27" s="77">
        <f>SUM(E24:E26)</f>
        <v>23467.473493234251</v>
      </c>
      <c r="F27" s="77">
        <f>SUM(F24:F26)</f>
        <v>37977.357092365368</v>
      </c>
      <c r="G27" s="77">
        <f>SUM(G24:G26)</f>
        <v>-32933.512771674381</v>
      </c>
      <c r="H27" s="77">
        <f>SUM(H24:H26)</f>
        <v>-15476.711506258138</v>
      </c>
      <c r="I27" s="194">
        <f>SUM(I24:I26)</f>
        <v>-210917.88252444443</v>
      </c>
    </row>
    <row r="28" spans="1:9" s="182" customFormat="1" ht="15" customHeight="1" x14ac:dyDescent="0.2">
      <c r="A28" s="37"/>
      <c r="B28" s="38"/>
      <c r="C28" s="38"/>
      <c r="D28" s="38"/>
      <c r="E28" s="39"/>
      <c r="F28" s="39"/>
      <c r="G28" s="39"/>
      <c r="H28" s="39"/>
      <c r="I28" s="195"/>
    </row>
    <row r="29" spans="1:9" ht="24" customHeight="1" x14ac:dyDescent="0.2">
      <c r="A29" s="265" t="s">
        <v>197</v>
      </c>
      <c r="B29" s="266"/>
      <c r="C29" s="266"/>
      <c r="D29" s="266"/>
      <c r="E29" s="266"/>
      <c r="F29" s="266"/>
      <c r="G29" s="266"/>
      <c r="H29" s="266"/>
      <c r="I29" s="267"/>
    </row>
    <row r="30" spans="1:9" s="182" customFormat="1" ht="15" customHeight="1" x14ac:dyDescent="0.2">
      <c r="A30" s="75"/>
      <c r="B30" s="72">
        <v>2016</v>
      </c>
      <c r="C30" s="72">
        <v>2017</v>
      </c>
      <c r="D30" s="72">
        <v>2018</v>
      </c>
      <c r="E30" s="72">
        <v>2019</v>
      </c>
      <c r="F30" s="72">
        <v>2020</v>
      </c>
      <c r="G30" s="72">
        <v>2021</v>
      </c>
      <c r="H30" s="72" t="s">
        <v>221</v>
      </c>
      <c r="I30" s="187" t="s">
        <v>222</v>
      </c>
    </row>
    <row r="31" spans="1:9" s="182" customFormat="1" ht="15" customHeight="1" x14ac:dyDescent="0.2">
      <c r="A31" s="43" t="s">
        <v>145</v>
      </c>
      <c r="B31" s="50">
        <v>579</v>
      </c>
      <c r="C31" s="50">
        <v>794</v>
      </c>
      <c r="D31" s="50">
        <v>818</v>
      </c>
      <c r="E31" s="50">
        <v>848</v>
      </c>
      <c r="F31" s="50">
        <v>879</v>
      </c>
      <c r="G31" s="50">
        <v>929</v>
      </c>
      <c r="H31" s="50">
        <f>'1.3.Antal (D)'!G45</f>
        <v>940</v>
      </c>
      <c r="I31" s="102">
        <f>'1.3.Antal (D)'!H45</f>
        <v>942</v>
      </c>
    </row>
    <row r="32" spans="1:9" s="182" customFormat="1" ht="15" customHeight="1" x14ac:dyDescent="0.2">
      <c r="A32" s="43" t="s">
        <v>216</v>
      </c>
      <c r="B32" s="50">
        <v>357</v>
      </c>
      <c r="C32" s="50">
        <v>357</v>
      </c>
      <c r="D32" s="50">
        <v>361</v>
      </c>
      <c r="E32" s="50">
        <v>360</v>
      </c>
      <c r="F32" s="50">
        <v>368</v>
      </c>
      <c r="G32" s="50">
        <v>375</v>
      </c>
      <c r="H32" s="50">
        <v>376</v>
      </c>
      <c r="I32" s="102">
        <v>376</v>
      </c>
    </row>
    <row r="33" spans="1:9" s="182" customFormat="1" ht="15" customHeight="1" x14ac:dyDescent="0.2">
      <c r="A33" s="43" t="s">
        <v>203</v>
      </c>
      <c r="B33" s="50">
        <v>144</v>
      </c>
      <c r="C33" s="50">
        <v>141</v>
      </c>
      <c r="D33" s="50">
        <v>141</v>
      </c>
      <c r="E33" s="50">
        <v>140</v>
      </c>
      <c r="F33" s="50">
        <v>143</v>
      </c>
      <c r="G33" s="50">
        <v>141</v>
      </c>
      <c r="H33" s="50">
        <v>144</v>
      </c>
      <c r="I33" s="102">
        <v>144</v>
      </c>
    </row>
    <row r="34" spans="1:9" s="182" customFormat="1" ht="15" customHeight="1" x14ac:dyDescent="0.2">
      <c r="A34" s="76" t="s">
        <v>115</v>
      </c>
      <c r="B34" s="77">
        <v>1080</v>
      </c>
      <c r="C34" s="77">
        <v>1287</v>
      </c>
      <c r="D34" s="77">
        <v>1320</v>
      </c>
      <c r="E34" s="77">
        <v>1348</v>
      </c>
      <c r="F34" s="77">
        <v>1385</v>
      </c>
      <c r="G34" s="78">
        <v>1445</v>
      </c>
      <c r="H34" s="77">
        <f>SUM(H31:H33)</f>
        <v>1460</v>
      </c>
      <c r="I34" s="194">
        <f>SUM(I31:I33)</f>
        <v>1462</v>
      </c>
    </row>
    <row r="35" spans="1:9" s="182" customFormat="1" ht="15" customHeight="1" x14ac:dyDescent="0.2">
      <c r="A35" s="35"/>
      <c r="B35" s="35"/>
      <c r="C35" s="36"/>
      <c r="D35" s="36"/>
      <c r="E35" s="36"/>
      <c r="F35" s="36"/>
      <c r="G35" s="36"/>
      <c r="H35" s="36"/>
      <c r="I35" s="195"/>
    </row>
    <row r="36" spans="1:9" ht="24" customHeight="1" x14ac:dyDescent="0.2">
      <c r="A36" s="265" t="s">
        <v>184</v>
      </c>
      <c r="B36" s="266"/>
      <c r="C36" s="266"/>
      <c r="D36" s="266"/>
      <c r="E36" s="266"/>
      <c r="F36" s="266"/>
      <c r="G36" s="266"/>
      <c r="H36" s="266"/>
      <c r="I36" s="267"/>
    </row>
    <row r="37" spans="1:9" s="182" customFormat="1" ht="15" customHeight="1" x14ac:dyDescent="0.2">
      <c r="A37" s="75" t="s">
        <v>144</v>
      </c>
      <c r="B37" s="72">
        <v>2016</v>
      </c>
      <c r="C37" s="72">
        <v>2017</v>
      </c>
      <c r="D37" s="72">
        <v>2018</v>
      </c>
      <c r="E37" s="72">
        <v>2019</v>
      </c>
      <c r="F37" s="72">
        <v>2020</v>
      </c>
      <c r="G37" s="72">
        <v>2021</v>
      </c>
      <c r="H37" s="72" t="s">
        <v>221</v>
      </c>
      <c r="I37" s="187" t="s">
        <v>222</v>
      </c>
    </row>
    <row r="38" spans="1:9" s="182" customFormat="1" ht="15" customHeight="1" x14ac:dyDescent="0.2">
      <c r="A38" s="79" t="s">
        <v>146</v>
      </c>
      <c r="B38" s="50">
        <v>871784.85622108425</v>
      </c>
      <c r="C38" s="50">
        <v>960859.02534518018</v>
      </c>
      <c r="D38" s="50">
        <v>932622.08767209249</v>
      </c>
      <c r="E38" s="50">
        <v>1077133.0023113035</v>
      </c>
      <c r="F38" s="50">
        <v>1174649.7313944262</v>
      </c>
      <c r="G38" s="50">
        <v>1382524.1252080975</v>
      </c>
      <c r="H38" s="50">
        <f>H39+H40</f>
        <v>1184717.0845509369</v>
      </c>
      <c r="I38" s="102">
        <f>I39+I40</f>
        <v>1219899.8123878776</v>
      </c>
    </row>
    <row r="39" spans="1:9" s="182" customFormat="1" ht="15" customHeight="1" x14ac:dyDescent="0.2">
      <c r="A39" s="43" t="s">
        <v>147</v>
      </c>
      <c r="B39" s="50">
        <v>871180.49848081428</v>
      </c>
      <c r="C39" s="50">
        <v>948380.01786530949</v>
      </c>
      <c r="D39" s="50">
        <v>911641.59676736931</v>
      </c>
      <c r="E39" s="50">
        <v>1042946.5567230835</v>
      </c>
      <c r="F39" s="50">
        <v>1132026.1812792763</v>
      </c>
      <c r="G39" s="50">
        <v>1231571.5626408374</v>
      </c>
      <c r="H39" s="50">
        <v>1053622.968505217</v>
      </c>
      <c r="I39" s="102">
        <v>1084779.0386487576</v>
      </c>
    </row>
    <row r="40" spans="1:9" s="182" customFormat="1" ht="15" customHeight="1" x14ac:dyDescent="0.2">
      <c r="A40" s="43" t="s">
        <v>148</v>
      </c>
      <c r="B40" s="50">
        <v>604.35774027000002</v>
      </c>
      <c r="C40" s="50">
        <v>12479.007479870741</v>
      </c>
      <c r="D40" s="50">
        <v>20980.490904723178</v>
      </c>
      <c r="E40" s="50">
        <v>34186.445588219998</v>
      </c>
      <c r="F40" s="50">
        <v>42623.550115149999</v>
      </c>
      <c r="G40" s="50">
        <v>150952.56256726</v>
      </c>
      <c r="H40" s="50">
        <v>131094.11604572</v>
      </c>
      <c r="I40" s="102">
        <v>135120.77373911999</v>
      </c>
    </row>
    <row r="41" spans="1:9" s="182" customFormat="1" ht="15" customHeight="1" x14ac:dyDescent="0.2">
      <c r="A41" s="79" t="s">
        <v>149</v>
      </c>
      <c r="B41" s="50">
        <v>1176384.1637142173</v>
      </c>
      <c r="C41" s="50">
        <v>1274980.8486071881</v>
      </c>
      <c r="D41" s="50">
        <v>1109314.4380740118</v>
      </c>
      <c r="E41" s="50">
        <v>1286858.8982569629</v>
      </c>
      <c r="F41" s="50">
        <v>1252570.6771893303</v>
      </c>
      <c r="G41" s="50">
        <v>1346515.680020513</v>
      </c>
      <c r="H41" s="50">
        <f>H42+H43</f>
        <v>967936.21567785274</v>
      </c>
      <c r="I41" s="102">
        <f>I42+I43</f>
        <v>986884.82227331377</v>
      </c>
    </row>
    <row r="42" spans="1:9" s="182" customFormat="1" ht="15" customHeight="1" x14ac:dyDescent="0.2">
      <c r="A42" s="43" t="s">
        <v>150</v>
      </c>
      <c r="B42" s="50">
        <v>1176148.9234072173</v>
      </c>
      <c r="C42" s="50">
        <v>1274868.947058188</v>
      </c>
      <c r="D42" s="50">
        <v>1107158.7030898919</v>
      </c>
      <c r="E42" s="50">
        <v>1281503.0850328929</v>
      </c>
      <c r="F42" s="50">
        <v>1244593.6139105104</v>
      </c>
      <c r="G42" s="50">
        <v>1335339.1696674863</v>
      </c>
      <c r="H42" s="50">
        <v>953223.75026634755</v>
      </c>
      <c r="I42" s="102">
        <v>972245.53628514882</v>
      </c>
    </row>
    <row r="43" spans="1:9" s="182" customFormat="1" ht="15" customHeight="1" x14ac:dyDescent="0.2">
      <c r="A43" s="43" t="s">
        <v>151</v>
      </c>
      <c r="B43" s="50">
        <v>235.240307</v>
      </c>
      <c r="C43" s="50">
        <v>111.901549</v>
      </c>
      <c r="D43" s="50">
        <v>2155.7349841199998</v>
      </c>
      <c r="E43" s="50">
        <v>5355.8132240699997</v>
      </c>
      <c r="F43" s="50">
        <v>7977.0632788200001</v>
      </c>
      <c r="G43" s="50">
        <v>11176.510353026597</v>
      </c>
      <c r="H43" s="50">
        <v>14712.4654115052</v>
      </c>
      <c r="I43" s="102">
        <v>14639.285988165</v>
      </c>
    </row>
    <row r="44" spans="1:9" s="182" customFormat="1" ht="15" customHeight="1" x14ac:dyDescent="0.2">
      <c r="A44" s="76" t="s">
        <v>115</v>
      </c>
      <c r="B44" s="77">
        <v>2048169.0199353015</v>
      </c>
      <c r="C44" s="77">
        <v>2235839.8739523683</v>
      </c>
      <c r="D44" s="78">
        <v>2041936.5257461043</v>
      </c>
      <c r="E44" s="78">
        <v>2363991.9005682664</v>
      </c>
      <c r="F44" s="78">
        <v>2427220.4085837565</v>
      </c>
      <c r="G44" s="78">
        <v>2729039.8052286105</v>
      </c>
      <c r="H44" s="78">
        <f>H38+H41</f>
        <v>2152653.3002287894</v>
      </c>
      <c r="I44" s="192">
        <f>I38+I41</f>
        <v>2206784.6346611911</v>
      </c>
    </row>
    <row r="45" spans="1:9" s="182" customFormat="1" ht="15" customHeight="1" thickBot="1" x14ac:dyDescent="0.25">
      <c r="A45" s="18"/>
      <c r="B45" s="18"/>
      <c r="C45" s="19"/>
      <c r="D45" s="18"/>
      <c r="E45" s="18"/>
      <c r="F45" s="18"/>
      <c r="G45" s="18"/>
      <c r="H45" s="18"/>
      <c r="I45" s="196"/>
    </row>
    <row r="46" spans="1:9" ht="15" customHeight="1" x14ac:dyDescent="0.2">
      <c r="A46" s="243" t="s">
        <v>157</v>
      </c>
      <c r="B46" s="243"/>
      <c r="C46" s="243"/>
      <c r="D46" s="243"/>
      <c r="E46" s="243"/>
      <c r="F46" s="243"/>
      <c r="G46" s="243"/>
      <c r="H46" s="243"/>
      <c r="I46" s="264"/>
    </row>
  </sheetData>
  <mergeCells count="7">
    <mergeCell ref="A46:I46"/>
    <mergeCell ref="A1:I1"/>
    <mergeCell ref="A22:I22"/>
    <mergeCell ref="A8:I8"/>
    <mergeCell ref="A29:I29"/>
    <mergeCell ref="A15:I15"/>
    <mergeCell ref="A36:I36"/>
  </mergeCells>
  <phoneticPr fontId="12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>
    <tabColor theme="7" tint="-0.499984740745262"/>
  </sheetPr>
  <dimension ref="A1:JR45"/>
  <sheetViews>
    <sheetView zoomScaleNormal="100" workbookViewId="0">
      <pane xSplit="1" topLeftCell="JF1" activePane="topRight" state="frozen"/>
      <selection pane="topRight"/>
    </sheetView>
  </sheetViews>
  <sheetFormatPr defaultColWidth="0" defaultRowHeight="16.5" zeroHeight="1" x14ac:dyDescent="0.3"/>
  <cols>
    <col min="1" max="1" width="43.7109375" style="202" customWidth="1"/>
    <col min="2" max="277" width="13.7109375" style="202" customWidth="1"/>
    <col min="278" max="278" width="4.7109375" style="198" customWidth="1"/>
    <col min="279" max="16384" width="9.28515625" style="198" hidden="1"/>
  </cols>
  <sheetData>
    <row r="1" spans="1:278" ht="24" customHeight="1" x14ac:dyDescent="0.25">
      <c r="A1" s="153" t="s">
        <v>192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155"/>
      <c r="FE1" s="155"/>
      <c r="FF1" s="155"/>
      <c r="FG1" s="155"/>
      <c r="FH1" s="155"/>
      <c r="FI1" s="155"/>
      <c r="FJ1" s="155"/>
      <c r="FK1" s="155"/>
      <c r="FL1" s="155"/>
      <c r="FM1" s="155"/>
      <c r="FN1" s="155"/>
      <c r="FO1" s="155"/>
      <c r="FP1" s="155"/>
      <c r="FQ1" s="155"/>
      <c r="FR1" s="155"/>
      <c r="FS1" s="155"/>
      <c r="FT1" s="155"/>
      <c r="FU1" s="155"/>
      <c r="FV1" s="155"/>
      <c r="FW1" s="155"/>
      <c r="FX1" s="155"/>
      <c r="FY1" s="155"/>
      <c r="FZ1" s="155"/>
      <c r="GA1" s="155"/>
      <c r="GB1" s="155"/>
      <c r="GC1" s="155"/>
      <c r="GD1" s="155"/>
      <c r="GE1" s="155"/>
      <c r="GF1" s="155"/>
      <c r="GG1" s="155"/>
      <c r="GH1" s="155"/>
      <c r="GI1" s="155"/>
      <c r="GJ1" s="155"/>
      <c r="GK1" s="155"/>
      <c r="GL1" s="155"/>
      <c r="GM1" s="155"/>
      <c r="GN1" s="155"/>
      <c r="GO1" s="155"/>
      <c r="GP1" s="155"/>
      <c r="GQ1" s="155"/>
      <c r="GR1" s="155"/>
      <c r="GS1" s="155"/>
      <c r="GT1" s="155"/>
      <c r="GU1" s="155"/>
      <c r="GV1" s="155"/>
      <c r="GW1" s="155"/>
      <c r="GX1" s="155"/>
      <c r="GY1" s="155"/>
      <c r="GZ1" s="155"/>
      <c r="HA1" s="155"/>
      <c r="HB1" s="155"/>
      <c r="HC1" s="155"/>
      <c r="HD1" s="155"/>
      <c r="HE1" s="155"/>
      <c r="HF1" s="155"/>
      <c r="HG1" s="155"/>
      <c r="HH1" s="155"/>
      <c r="HI1" s="155"/>
      <c r="HJ1" s="155"/>
      <c r="HK1" s="155"/>
      <c r="HL1" s="155"/>
      <c r="HM1" s="155"/>
      <c r="HN1" s="155"/>
      <c r="HO1" s="155"/>
      <c r="HP1" s="155"/>
      <c r="HQ1" s="155"/>
      <c r="HR1" s="155"/>
      <c r="HS1" s="155"/>
      <c r="HT1" s="155"/>
      <c r="HU1" s="155"/>
      <c r="HV1" s="155"/>
      <c r="HW1" s="155"/>
      <c r="HX1" s="155"/>
      <c r="HY1" s="155"/>
      <c r="HZ1" s="155"/>
      <c r="IA1" s="155"/>
      <c r="IB1" s="155"/>
      <c r="IC1" s="155"/>
      <c r="ID1" s="155"/>
      <c r="IE1" s="155"/>
      <c r="IF1" s="155"/>
      <c r="IG1" s="155"/>
      <c r="IH1" s="155"/>
      <c r="II1" s="155"/>
      <c r="IJ1" s="155"/>
      <c r="IK1" s="155"/>
      <c r="IL1" s="155"/>
      <c r="IM1" s="155"/>
      <c r="IN1" s="155"/>
      <c r="IO1" s="155"/>
      <c r="IP1" s="155"/>
      <c r="IQ1" s="155"/>
      <c r="IR1" s="155"/>
      <c r="IS1" s="155"/>
      <c r="IT1" s="155"/>
      <c r="IU1" s="155"/>
      <c r="IV1" s="155"/>
      <c r="IW1" s="155"/>
      <c r="IX1" s="155"/>
      <c r="IY1" s="155"/>
      <c r="IZ1" s="155"/>
      <c r="JA1" s="155"/>
      <c r="JB1" s="155"/>
      <c r="JC1" s="155"/>
      <c r="JD1" s="155"/>
      <c r="JE1" s="155"/>
      <c r="JF1" s="155"/>
      <c r="JG1" s="155"/>
      <c r="JH1" s="155"/>
      <c r="JI1" s="155"/>
      <c r="JJ1" s="155"/>
      <c r="JK1" s="155"/>
      <c r="JL1" s="155"/>
      <c r="JM1" s="155"/>
      <c r="JN1" s="155"/>
      <c r="JO1" s="155"/>
      <c r="JP1" s="155"/>
      <c r="JQ1" s="155"/>
      <c r="JR1" s="200"/>
    </row>
    <row r="2" spans="1:278" s="199" customFormat="1" ht="15" customHeight="1" x14ac:dyDescent="0.25">
      <c r="A2" s="80"/>
      <c r="B2" s="81">
        <v>36495</v>
      </c>
      <c r="C2" s="81">
        <v>36526</v>
      </c>
      <c r="D2" s="81">
        <v>36557</v>
      </c>
      <c r="E2" s="81">
        <v>36586</v>
      </c>
      <c r="F2" s="81">
        <v>36617</v>
      </c>
      <c r="G2" s="81">
        <v>36647</v>
      </c>
      <c r="H2" s="81">
        <v>36678</v>
      </c>
      <c r="I2" s="81">
        <v>36708</v>
      </c>
      <c r="J2" s="81">
        <v>36739</v>
      </c>
      <c r="K2" s="81">
        <v>36770</v>
      </c>
      <c r="L2" s="81">
        <v>36800</v>
      </c>
      <c r="M2" s="81">
        <v>36831</v>
      </c>
      <c r="N2" s="81">
        <v>36861</v>
      </c>
      <c r="O2" s="81">
        <v>36892</v>
      </c>
      <c r="P2" s="81">
        <v>36923</v>
      </c>
      <c r="Q2" s="81">
        <v>36951</v>
      </c>
      <c r="R2" s="81">
        <v>36982</v>
      </c>
      <c r="S2" s="81">
        <v>37012</v>
      </c>
      <c r="T2" s="81">
        <v>37043</v>
      </c>
      <c r="U2" s="81">
        <v>37073</v>
      </c>
      <c r="V2" s="81">
        <v>37104</v>
      </c>
      <c r="W2" s="81">
        <v>37135</v>
      </c>
      <c r="X2" s="81">
        <v>37165</v>
      </c>
      <c r="Y2" s="81">
        <v>37196</v>
      </c>
      <c r="Z2" s="81">
        <v>37226</v>
      </c>
      <c r="AA2" s="81">
        <v>37257</v>
      </c>
      <c r="AB2" s="81">
        <v>37288</v>
      </c>
      <c r="AC2" s="81">
        <v>37316</v>
      </c>
      <c r="AD2" s="81">
        <v>37347</v>
      </c>
      <c r="AE2" s="81">
        <v>37377</v>
      </c>
      <c r="AF2" s="81">
        <v>37408</v>
      </c>
      <c r="AG2" s="81">
        <v>37438</v>
      </c>
      <c r="AH2" s="81">
        <v>37469</v>
      </c>
      <c r="AI2" s="81">
        <v>37500</v>
      </c>
      <c r="AJ2" s="81">
        <v>37530</v>
      </c>
      <c r="AK2" s="81">
        <v>37561</v>
      </c>
      <c r="AL2" s="81">
        <v>37591</v>
      </c>
      <c r="AM2" s="81">
        <v>37622</v>
      </c>
      <c r="AN2" s="81">
        <v>37653</v>
      </c>
      <c r="AO2" s="81">
        <v>37681</v>
      </c>
      <c r="AP2" s="81">
        <v>37712</v>
      </c>
      <c r="AQ2" s="81">
        <v>37742</v>
      </c>
      <c r="AR2" s="81">
        <v>37773</v>
      </c>
      <c r="AS2" s="81">
        <v>37803</v>
      </c>
      <c r="AT2" s="81">
        <v>37834</v>
      </c>
      <c r="AU2" s="81">
        <v>37865</v>
      </c>
      <c r="AV2" s="81">
        <v>37895</v>
      </c>
      <c r="AW2" s="81">
        <v>37926</v>
      </c>
      <c r="AX2" s="81">
        <v>37956</v>
      </c>
      <c r="AY2" s="81">
        <v>37987</v>
      </c>
      <c r="AZ2" s="81">
        <v>38018</v>
      </c>
      <c r="BA2" s="81">
        <v>38047</v>
      </c>
      <c r="BB2" s="81">
        <v>38078</v>
      </c>
      <c r="BC2" s="81">
        <v>38108</v>
      </c>
      <c r="BD2" s="81">
        <v>38139</v>
      </c>
      <c r="BE2" s="81">
        <v>38169</v>
      </c>
      <c r="BF2" s="81">
        <v>38200</v>
      </c>
      <c r="BG2" s="81">
        <v>38231</v>
      </c>
      <c r="BH2" s="81">
        <v>38261</v>
      </c>
      <c r="BI2" s="81">
        <v>38292</v>
      </c>
      <c r="BJ2" s="81">
        <v>38322</v>
      </c>
      <c r="BK2" s="81">
        <v>38353</v>
      </c>
      <c r="BL2" s="81">
        <v>38384</v>
      </c>
      <c r="BM2" s="81">
        <v>38412</v>
      </c>
      <c r="BN2" s="81">
        <v>38443</v>
      </c>
      <c r="BO2" s="81">
        <v>38473</v>
      </c>
      <c r="BP2" s="81">
        <v>38504</v>
      </c>
      <c r="BQ2" s="81">
        <v>38534</v>
      </c>
      <c r="BR2" s="81">
        <v>38565</v>
      </c>
      <c r="BS2" s="81">
        <v>38596</v>
      </c>
      <c r="BT2" s="81">
        <v>38626</v>
      </c>
      <c r="BU2" s="81">
        <v>38657</v>
      </c>
      <c r="BV2" s="81">
        <v>38687</v>
      </c>
      <c r="BW2" s="81">
        <v>38718</v>
      </c>
      <c r="BX2" s="81">
        <v>38749</v>
      </c>
      <c r="BY2" s="81">
        <v>38777</v>
      </c>
      <c r="BZ2" s="81">
        <v>38808</v>
      </c>
      <c r="CA2" s="81">
        <v>38838</v>
      </c>
      <c r="CB2" s="81">
        <v>38869</v>
      </c>
      <c r="CC2" s="81">
        <v>38899</v>
      </c>
      <c r="CD2" s="81">
        <v>38930</v>
      </c>
      <c r="CE2" s="81">
        <v>38961</v>
      </c>
      <c r="CF2" s="81">
        <v>38991</v>
      </c>
      <c r="CG2" s="81">
        <v>39022</v>
      </c>
      <c r="CH2" s="81">
        <v>39052</v>
      </c>
      <c r="CI2" s="81">
        <v>39083</v>
      </c>
      <c r="CJ2" s="81">
        <v>39114</v>
      </c>
      <c r="CK2" s="81">
        <v>39142</v>
      </c>
      <c r="CL2" s="81">
        <v>39173</v>
      </c>
      <c r="CM2" s="81">
        <v>39203</v>
      </c>
      <c r="CN2" s="81">
        <v>39234</v>
      </c>
      <c r="CO2" s="81">
        <v>39264</v>
      </c>
      <c r="CP2" s="81">
        <v>39295</v>
      </c>
      <c r="CQ2" s="81">
        <v>39326</v>
      </c>
      <c r="CR2" s="81">
        <v>39356</v>
      </c>
      <c r="CS2" s="81">
        <v>39387</v>
      </c>
      <c r="CT2" s="81">
        <v>39417</v>
      </c>
      <c r="CU2" s="81">
        <v>39448</v>
      </c>
      <c r="CV2" s="81">
        <v>39479</v>
      </c>
      <c r="CW2" s="81">
        <v>39508</v>
      </c>
      <c r="CX2" s="81">
        <v>39539</v>
      </c>
      <c r="CY2" s="81">
        <v>39569</v>
      </c>
      <c r="CZ2" s="81">
        <v>39600</v>
      </c>
      <c r="DA2" s="81">
        <v>39630</v>
      </c>
      <c r="DB2" s="81">
        <v>39661</v>
      </c>
      <c r="DC2" s="81">
        <v>39692</v>
      </c>
      <c r="DD2" s="81">
        <v>39722</v>
      </c>
      <c r="DE2" s="81">
        <v>39753</v>
      </c>
      <c r="DF2" s="81">
        <v>39783</v>
      </c>
      <c r="DG2" s="81">
        <v>39814</v>
      </c>
      <c r="DH2" s="81">
        <v>39845</v>
      </c>
      <c r="DI2" s="81">
        <v>39873</v>
      </c>
      <c r="DJ2" s="81">
        <v>39904</v>
      </c>
      <c r="DK2" s="81">
        <v>39934</v>
      </c>
      <c r="DL2" s="81">
        <v>39965</v>
      </c>
      <c r="DM2" s="81">
        <v>39995</v>
      </c>
      <c r="DN2" s="81">
        <v>40026</v>
      </c>
      <c r="DO2" s="81">
        <v>40057</v>
      </c>
      <c r="DP2" s="81">
        <v>40087</v>
      </c>
      <c r="DQ2" s="81">
        <v>40118</v>
      </c>
      <c r="DR2" s="81">
        <v>40148</v>
      </c>
      <c r="DS2" s="81">
        <v>40179</v>
      </c>
      <c r="DT2" s="81">
        <v>40210</v>
      </c>
      <c r="DU2" s="81">
        <v>40238</v>
      </c>
      <c r="DV2" s="81">
        <v>40269</v>
      </c>
      <c r="DW2" s="81">
        <v>40299</v>
      </c>
      <c r="DX2" s="81">
        <v>40330</v>
      </c>
      <c r="DY2" s="81">
        <v>40360</v>
      </c>
      <c r="DZ2" s="81">
        <v>40391</v>
      </c>
      <c r="EA2" s="81">
        <v>40422</v>
      </c>
      <c r="EB2" s="81">
        <v>40452</v>
      </c>
      <c r="EC2" s="81">
        <v>40483</v>
      </c>
      <c r="ED2" s="81">
        <v>40513</v>
      </c>
      <c r="EE2" s="81">
        <v>40544</v>
      </c>
      <c r="EF2" s="81">
        <v>40575</v>
      </c>
      <c r="EG2" s="81">
        <v>40603</v>
      </c>
      <c r="EH2" s="81">
        <v>40634</v>
      </c>
      <c r="EI2" s="81">
        <v>40664</v>
      </c>
      <c r="EJ2" s="81">
        <v>40695</v>
      </c>
      <c r="EK2" s="81">
        <v>40725</v>
      </c>
      <c r="EL2" s="81">
        <v>40756</v>
      </c>
      <c r="EM2" s="81">
        <v>40787</v>
      </c>
      <c r="EN2" s="81">
        <v>40817</v>
      </c>
      <c r="EO2" s="81">
        <v>40848</v>
      </c>
      <c r="EP2" s="81">
        <v>40878</v>
      </c>
      <c r="EQ2" s="81">
        <v>40909</v>
      </c>
      <c r="ER2" s="81">
        <v>40940</v>
      </c>
      <c r="ES2" s="81">
        <v>40969</v>
      </c>
      <c r="ET2" s="81">
        <v>41000</v>
      </c>
      <c r="EU2" s="81">
        <v>41030</v>
      </c>
      <c r="EV2" s="81">
        <v>41061</v>
      </c>
      <c r="EW2" s="81">
        <v>41091</v>
      </c>
      <c r="EX2" s="81">
        <v>41122</v>
      </c>
      <c r="EY2" s="81">
        <v>41153</v>
      </c>
      <c r="EZ2" s="81">
        <v>41183</v>
      </c>
      <c r="FA2" s="81">
        <v>41214</v>
      </c>
      <c r="FB2" s="81">
        <v>41244</v>
      </c>
      <c r="FC2" s="81">
        <v>41275</v>
      </c>
      <c r="FD2" s="81">
        <v>41306</v>
      </c>
      <c r="FE2" s="81">
        <v>41334</v>
      </c>
      <c r="FF2" s="81">
        <v>41365</v>
      </c>
      <c r="FG2" s="81">
        <v>41395</v>
      </c>
      <c r="FH2" s="81">
        <v>41426</v>
      </c>
      <c r="FI2" s="81">
        <v>41456</v>
      </c>
      <c r="FJ2" s="81">
        <v>41487</v>
      </c>
      <c r="FK2" s="81">
        <v>41518</v>
      </c>
      <c r="FL2" s="81">
        <v>41548</v>
      </c>
      <c r="FM2" s="81">
        <v>41579</v>
      </c>
      <c r="FN2" s="81">
        <v>41609</v>
      </c>
      <c r="FO2" s="81">
        <v>41640</v>
      </c>
      <c r="FP2" s="81">
        <v>41671</v>
      </c>
      <c r="FQ2" s="81">
        <v>41699</v>
      </c>
      <c r="FR2" s="81">
        <v>41730</v>
      </c>
      <c r="FS2" s="81">
        <v>41760</v>
      </c>
      <c r="FT2" s="81">
        <v>41791</v>
      </c>
      <c r="FU2" s="81">
        <v>41821</v>
      </c>
      <c r="FV2" s="81">
        <v>41852</v>
      </c>
      <c r="FW2" s="81">
        <v>41883</v>
      </c>
      <c r="FX2" s="81">
        <v>41913</v>
      </c>
      <c r="FY2" s="81">
        <v>41944</v>
      </c>
      <c r="FZ2" s="81">
        <v>41974</v>
      </c>
      <c r="GA2" s="81">
        <v>42005</v>
      </c>
      <c r="GB2" s="81">
        <v>42036</v>
      </c>
      <c r="GC2" s="81">
        <v>42064</v>
      </c>
      <c r="GD2" s="81">
        <v>42095</v>
      </c>
      <c r="GE2" s="81">
        <v>42125</v>
      </c>
      <c r="GF2" s="81">
        <v>42156</v>
      </c>
      <c r="GG2" s="81">
        <v>42186</v>
      </c>
      <c r="GH2" s="81">
        <v>42217</v>
      </c>
      <c r="GI2" s="81">
        <v>42248</v>
      </c>
      <c r="GJ2" s="81">
        <v>42278</v>
      </c>
      <c r="GK2" s="81">
        <v>42309</v>
      </c>
      <c r="GL2" s="81">
        <v>42339</v>
      </c>
      <c r="GM2" s="81">
        <v>42370</v>
      </c>
      <c r="GN2" s="81">
        <v>42401</v>
      </c>
      <c r="GO2" s="81">
        <v>42430</v>
      </c>
      <c r="GP2" s="81">
        <v>42461</v>
      </c>
      <c r="GQ2" s="81">
        <v>42491</v>
      </c>
      <c r="GR2" s="81">
        <v>42522</v>
      </c>
      <c r="GS2" s="81">
        <v>42552</v>
      </c>
      <c r="GT2" s="81">
        <v>42583</v>
      </c>
      <c r="GU2" s="81">
        <v>42614</v>
      </c>
      <c r="GV2" s="81">
        <v>42644</v>
      </c>
      <c r="GW2" s="81">
        <v>42675</v>
      </c>
      <c r="GX2" s="81">
        <v>42705</v>
      </c>
      <c r="GY2" s="81">
        <v>42736</v>
      </c>
      <c r="GZ2" s="81">
        <v>42767</v>
      </c>
      <c r="HA2" s="81">
        <v>42795</v>
      </c>
      <c r="HB2" s="81">
        <v>42826</v>
      </c>
      <c r="HC2" s="81">
        <v>42856</v>
      </c>
      <c r="HD2" s="81">
        <v>42887</v>
      </c>
      <c r="HE2" s="81">
        <v>42917</v>
      </c>
      <c r="HF2" s="81">
        <v>42948</v>
      </c>
      <c r="HG2" s="81">
        <v>42979</v>
      </c>
      <c r="HH2" s="81">
        <v>43009</v>
      </c>
      <c r="HI2" s="81">
        <v>43040</v>
      </c>
      <c r="HJ2" s="81">
        <v>43070</v>
      </c>
      <c r="HK2" s="81">
        <v>43101</v>
      </c>
      <c r="HL2" s="81">
        <v>43132</v>
      </c>
      <c r="HM2" s="81">
        <v>43160</v>
      </c>
      <c r="HN2" s="81">
        <v>43191</v>
      </c>
      <c r="HO2" s="81">
        <v>43221</v>
      </c>
      <c r="HP2" s="81">
        <v>43252</v>
      </c>
      <c r="HQ2" s="81">
        <v>43282</v>
      </c>
      <c r="HR2" s="81">
        <v>43313</v>
      </c>
      <c r="HS2" s="81">
        <v>43344</v>
      </c>
      <c r="HT2" s="81">
        <v>43374</v>
      </c>
      <c r="HU2" s="81">
        <v>43405</v>
      </c>
      <c r="HV2" s="81">
        <v>43435</v>
      </c>
      <c r="HW2" s="81">
        <v>43466</v>
      </c>
      <c r="HX2" s="81">
        <v>43497</v>
      </c>
      <c r="HY2" s="81">
        <v>43525</v>
      </c>
      <c r="HZ2" s="81">
        <v>43556</v>
      </c>
      <c r="IA2" s="81">
        <v>43586</v>
      </c>
      <c r="IB2" s="81">
        <v>43617</v>
      </c>
      <c r="IC2" s="81">
        <v>43647</v>
      </c>
      <c r="ID2" s="81">
        <v>43678</v>
      </c>
      <c r="IE2" s="81">
        <v>43709</v>
      </c>
      <c r="IF2" s="81">
        <v>43739</v>
      </c>
      <c r="IG2" s="81">
        <v>43770</v>
      </c>
      <c r="IH2" s="81">
        <v>43800</v>
      </c>
      <c r="II2" s="81">
        <v>43831</v>
      </c>
      <c r="IJ2" s="81">
        <v>43862</v>
      </c>
      <c r="IK2" s="81">
        <v>43891</v>
      </c>
      <c r="IL2" s="81">
        <v>43922</v>
      </c>
      <c r="IM2" s="81">
        <v>43952</v>
      </c>
      <c r="IN2" s="81">
        <v>43983</v>
      </c>
      <c r="IO2" s="81">
        <v>44013</v>
      </c>
      <c r="IP2" s="81">
        <v>44044</v>
      </c>
      <c r="IQ2" s="81">
        <v>44075</v>
      </c>
      <c r="IR2" s="81">
        <v>44105</v>
      </c>
      <c r="IS2" s="81">
        <v>44136</v>
      </c>
      <c r="IT2" s="81">
        <v>44166</v>
      </c>
      <c r="IU2" s="81">
        <v>44197</v>
      </c>
      <c r="IV2" s="81">
        <v>44228</v>
      </c>
      <c r="IW2" s="81">
        <v>44256</v>
      </c>
      <c r="IX2" s="81">
        <v>44287</v>
      </c>
      <c r="IY2" s="81">
        <v>44317</v>
      </c>
      <c r="IZ2" s="81">
        <v>44348</v>
      </c>
      <c r="JA2" s="81">
        <v>44378</v>
      </c>
      <c r="JB2" s="81">
        <v>44409</v>
      </c>
      <c r="JC2" s="81">
        <v>44440</v>
      </c>
      <c r="JD2" s="81">
        <v>44470</v>
      </c>
      <c r="JE2" s="81">
        <v>44501</v>
      </c>
      <c r="JF2" s="81">
        <v>44531</v>
      </c>
      <c r="JG2" s="81">
        <v>44562</v>
      </c>
      <c r="JH2" s="81">
        <v>44593</v>
      </c>
      <c r="JI2" s="81">
        <v>44621</v>
      </c>
      <c r="JJ2" s="81">
        <v>44652</v>
      </c>
      <c r="JK2" s="81">
        <v>44682</v>
      </c>
      <c r="JL2" s="81">
        <v>44713</v>
      </c>
      <c r="JM2" s="81">
        <v>44743</v>
      </c>
      <c r="JN2" s="81">
        <v>44774</v>
      </c>
      <c r="JO2" s="81">
        <v>44805</v>
      </c>
      <c r="JP2" s="81">
        <v>44835</v>
      </c>
      <c r="JQ2" s="81">
        <v>44866</v>
      </c>
      <c r="JR2" s="201"/>
    </row>
    <row r="3" spans="1:278" s="199" customFormat="1" ht="15" customHeight="1" x14ac:dyDescent="0.25">
      <c r="A3" s="82" t="s">
        <v>21</v>
      </c>
      <c r="B3" s="83">
        <v>100</v>
      </c>
      <c r="C3" s="83">
        <v>120.11231106652859</v>
      </c>
      <c r="D3" s="83">
        <v>142.76264565396099</v>
      </c>
      <c r="E3" s="83">
        <v>195.58347156594209</v>
      </c>
      <c r="F3" s="83">
        <v>157.35722174604882</v>
      </c>
      <c r="G3" s="83">
        <v>152.18329302222489</v>
      </c>
      <c r="H3" s="83">
        <v>146.24540243427822</v>
      </c>
      <c r="I3" s="83">
        <v>175.62224885607765</v>
      </c>
      <c r="J3" s="83">
        <v>176.46250000919034</v>
      </c>
      <c r="K3" s="83">
        <v>217.16967422160414</v>
      </c>
      <c r="L3" s="83">
        <v>219.34350752831892</v>
      </c>
      <c r="M3" s="83">
        <v>214.00102612639665</v>
      </c>
      <c r="N3" s="83">
        <v>190.22392820206815</v>
      </c>
      <c r="O3" s="83">
        <v>184.81994469103984</v>
      </c>
      <c r="P3" s="83">
        <v>176.64135401372945</v>
      </c>
      <c r="Q3" s="83">
        <v>169.37092624416701</v>
      </c>
      <c r="R3" s="83">
        <v>141.88759045315444</v>
      </c>
      <c r="S3" s="83">
        <v>158.38924152928615</v>
      </c>
      <c r="T3" s="83">
        <v>170.36675332285637</v>
      </c>
      <c r="U3" s="83">
        <v>175.76230947410232</v>
      </c>
      <c r="V3" s="83">
        <v>155.18648594401864</v>
      </c>
      <c r="W3" s="83">
        <v>151.14614423385814</v>
      </c>
      <c r="X3" s="83">
        <v>133.20960056800922</v>
      </c>
      <c r="Y3" s="83">
        <v>150.00986255419042</v>
      </c>
      <c r="Z3" s="83">
        <v>156.67718720536004</v>
      </c>
      <c r="AA3" s="83">
        <v>156.56510081891298</v>
      </c>
      <c r="AB3" s="83">
        <v>145.4029629152129</v>
      </c>
      <c r="AC3" s="83">
        <v>136.21258039096048</v>
      </c>
      <c r="AD3" s="83">
        <v>141.71624507535876</v>
      </c>
      <c r="AE3" s="83">
        <v>124.7527102906359</v>
      </c>
      <c r="AF3" s="83">
        <v>116.84518112038077</v>
      </c>
      <c r="AG3" s="83">
        <v>107.08941371326192</v>
      </c>
      <c r="AH3" s="83">
        <v>105.67298943445833</v>
      </c>
      <c r="AI3" s="83">
        <v>103.24750626899261</v>
      </c>
      <c r="AJ3" s="83">
        <v>98.309267286718978</v>
      </c>
      <c r="AK3" s="83">
        <v>102.68727736110584</v>
      </c>
      <c r="AL3" s="83">
        <v>105.91436781188148</v>
      </c>
      <c r="AM3" s="83">
        <v>99.931781839082788</v>
      </c>
      <c r="AN3" s="83">
        <v>101.71721661808944</v>
      </c>
      <c r="AO3" s="83">
        <v>101.90718598610506</v>
      </c>
      <c r="AP3" s="83">
        <v>104.14105222862777</v>
      </c>
      <c r="AQ3" s="83">
        <v>109.76763740119276</v>
      </c>
      <c r="AR3" s="83">
        <v>117.45303852757992</v>
      </c>
      <c r="AS3" s="83">
        <v>122.71479918081005</v>
      </c>
      <c r="AT3" s="83">
        <v>129.71569524019117</v>
      </c>
      <c r="AU3" s="83">
        <v>134.20899111835655</v>
      </c>
      <c r="AV3" s="83">
        <v>133.16134588848152</v>
      </c>
      <c r="AW3" s="83">
        <v>143.39111097895207</v>
      </c>
      <c r="AX3" s="83">
        <v>144.14199913049194</v>
      </c>
      <c r="AY3" s="83">
        <v>146.32895094538497</v>
      </c>
      <c r="AZ3" s="83">
        <v>154.93506677129392</v>
      </c>
      <c r="BA3" s="83">
        <v>157.60569012648159</v>
      </c>
      <c r="BB3" s="83">
        <v>157.61010049378183</v>
      </c>
      <c r="BC3" s="83">
        <v>160.45478315202479</v>
      </c>
      <c r="BD3" s="83">
        <v>155.19463956405741</v>
      </c>
      <c r="BE3" s="83">
        <v>157.08189002185986</v>
      </c>
      <c r="BF3" s="83">
        <v>154.70337050882344</v>
      </c>
      <c r="BG3" s="83">
        <v>157.09156816968996</v>
      </c>
      <c r="BH3" s="83">
        <v>161.50498257945398</v>
      </c>
      <c r="BI3" s="83">
        <v>164.2806766653741</v>
      </c>
      <c r="BJ3" s="83">
        <v>175.75443108271389</v>
      </c>
      <c r="BK3" s="83">
        <v>176.70869523800295</v>
      </c>
      <c r="BL3" s="83">
        <v>179.61385215511237</v>
      </c>
      <c r="BM3" s="83">
        <v>177.61585378633063</v>
      </c>
      <c r="BN3" s="83">
        <v>179.20757045523666</v>
      </c>
      <c r="BO3" s="83">
        <v>183.03665387567136</v>
      </c>
      <c r="BP3" s="83">
        <v>189.38380181562428</v>
      </c>
      <c r="BQ3" s="83">
        <v>208.3145404029629</v>
      </c>
      <c r="BR3" s="83">
        <v>224.82681256767177</v>
      </c>
      <c r="BS3" s="83">
        <v>221.39653183877937</v>
      </c>
      <c r="BT3" s="83">
        <v>226.77224487572121</v>
      </c>
      <c r="BU3" s="83">
        <v>224.80190468178145</v>
      </c>
      <c r="BV3" s="83">
        <v>228.700921624194</v>
      </c>
      <c r="BW3" s="83">
        <v>239.13252408010862</v>
      </c>
      <c r="BX3" s="83">
        <v>245.42911207975069</v>
      </c>
      <c r="BY3" s="83">
        <v>267.39951941714514</v>
      </c>
      <c r="BZ3" s="83">
        <v>275.17400081183041</v>
      </c>
      <c r="CA3" s="83">
        <v>289.88116444612564</v>
      </c>
      <c r="CB3" s="83">
        <v>277.34300952521971</v>
      </c>
      <c r="CC3" s="83">
        <v>267.17285329645046</v>
      </c>
      <c r="CD3" s="83">
        <v>270.75149755440577</v>
      </c>
      <c r="CE3" s="83">
        <v>276.37335620004285</v>
      </c>
      <c r="CF3" s="83">
        <v>278.97225043066345</v>
      </c>
      <c r="CG3" s="83">
        <v>289.41163333327796</v>
      </c>
      <c r="CH3" s="83">
        <v>297.15762996227102</v>
      </c>
      <c r="CI3" s="83">
        <v>305.0838532748935</v>
      </c>
      <c r="CJ3" s="83">
        <v>319.95575907291607</v>
      </c>
      <c r="CK3" s="83">
        <v>318.41673550136278</v>
      </c>
      <c r="CL3" s="83">
        <v>327.73558483379884</v>
      </c>
      <c r="CM3" s="83">
        <v>333.95330248142244</v>
      </c>
      <c r="CN3" s="83">
        <v>331.57050288683672</v>
      </c>
      <c r="CO3" s="83">
        <v>325.98227069949155</v>
      </c>
      <c r="CP3" s="83">
        <v>318.90073149676306</v>
      </c>
      <c r="CQ3" s="83">
        <v>307.23544020892263</v>
      </c>
      <c r="CR3" s="83">
        <v>294.62466196781912</v>
      </c>
      <c r="CS3" s="83">
        <v>297.95077277130974</v>
      </c>
      <c r="CT3" s="83">
        <v>273.58214312233048</v>
      </c>
      <c r="CU3" s="83">
        <v>265.52800245351597</v>
      </c>
      <c r="CV3" s="83">
        <v>217.10920173421334</v>
      </c>
      <c r="CW3" s="83">
        <v>219.25193984788126</v>
      </c>
      <c r="CX3" s="83">
        <v>213.58476022271071</v>
      </c>
      <c r="CY3" s="83">
        <v>209.53972093315363</v>
      </c>
      <c r="CZ3" s="83">
        <v>206.79705375113059</v>
      </c>
      <c r="DA3" s="83">
        <v>187.08534707140052</v>
      </c>
      <c r="DB3" s="83">
        <v>176.17082189384558</v>
      </c>
      <c r="DC3" s="83">
        <v>174.35660514346381</v>
      </c>
      <c r="DD3" s="83">
        <v>160.58498456075776</v>
      </c>
      <c r="DE3" s="83">
        <v>142.12495122903724</v>
      </c>
      <c r="DF3" s="83">
        <v>114.41560484963577</v>
      </c>
      <c r="DG3" s="83">
        <v>107.4273404347133</v>
      </c>
      <c r="DH3" s="83">
        <v>111.94739082375216</v>
      </c>
      <c r="DI3" s="83">
        <v>107.64166785104332</v>
      </c>
      <c r="DJ3" s="83">
        <v>110.29386117620447</v>
      </c>
      <c r="DK3" s="83">
        <v>114.92438701067888</v>
      </c>
      <c r="DL3" s="83">
        <v>122.80464420567219</v>
      </c>
      <c r="DM3" s="83">
        <v>119.99993973197653</v>
      </c>
      <c r="DN3" s="83">
        <v>125.64905072667369</v>
      </c>
      <c r="DO3" s="83">
        <v>147.3651465359028</v>
      </c>
      <c r="DP3" s="83">
        <v>141.90502202377968</v>
      </c>
      <c r="DQ3" s="83">
        <v>133.8538225988971</v>
      </c>
      <c r="DR3" s="83">
        <v>127.30429353844981</v>
      </c>
      <c r="DS3" s="83">
        <v>129.01070025746134</v>
      </c>
      <c r="DT3" s="83">
        <v>125.8222273943871</v>
      </c>
      <c r="DU3" s="83">
        <v>123.76065613692771</v>
      </c>
      <c r="DV3" s="83">
        <v>129.74927119763618</v>
      </c>
      <c r="DW3" s="83">
        <v>128.63364696318061</v>
      </c>
      <c r="DX3" s="83">
        <v>121.33472972751663</v>
      </c>
      <c r="DY3" s="83">
        <v>118.48922779577774</v>
      </c>
      <c r="DZ3" s="83">
        <v>120.51415768767362</v>
      </c>
      <c r="EA3" s="83">
        <v>113.18873418987526</v>
      </c>
      <c r="EB3" s="83">
        <v>113.76980538058395</v>
      </c>
      <c r="EC3" s="83">
        <v>114.32849942537018</v>
      </c>
      <c r="ED3" s="83">
        <v>115.30976794981115</v>
      </c>
      <c r="EE3" s="83">
        <v>117.13811881251122</v>
      </c>
      <c r="EF3" s="83">
        <v>117.07577844115978</v>
      </c>
      <c r="EG3" s="83">
        <v>110.73010178958943</v>
      </c>
      <c r="EH3" s="83">
        <v>107.97377343015657</v>
      </c>
      <c r="EI3" s="83">
        <v>108.70082885854987</v>
      </c>
      <c r="EJ3" s="83">
        <v>103.15123612555423</v>
      </c>
      <c r="EK3" s="83">
        <v>100</v>
      </c>
      <c r="EL3" s="83">
        <v>96.179138618501426</v>
      </c>
      <c r="EM3" s="83">
        <v>87.434057374322819</v>
      </c>
      <c r="EN3" s="83">
        <v>85.124602514612448</v>
      </c>
      <c r="EO3" s="83">
        <v>91.573871600896467</v>
      </c>
      <c r="EP3" s="83">
        <v>95.606980409696689</v>
      </c>
      <c r="EQ3" s="83">
        <v>98.752299347129096</v>
      </c>
      <c r="ER3" s="83">
        <v>102.50106919206468</v>
      </c>
      <c r="ES3" s="83">
        <v>107.72961477564269</v>
      </c>
      <c r="ET3" s="83">
        <v>108.76004645280307</v>
      </c>
      <c r="EU3" s="83">
        <v>111.36479818993564</v>
      </c>
      <c r="EV3" s="83">
        <v>110.92661091521548</v>
      </c>
      <c r="EW3" s="83">
        <v>112.8824891049801</v>
      </c>
      <c r="EX3" s="83">
        <v>119.38969989934033</v>
      </c>
      <c r="EY3" s="83">
        <v>118.39721322956262</v>
      </c>
      <c r="EZ3" s="83">
        <v>117.33333107943703</v>
      </c>
      <c r="FA3" s="83">
        <v>116.31069523188567</v>
      </c>
      <c r="FB3" s="83">
        <v>117.64750102394844</v>
      </c>
      <c r="FC3" s="83">
        <v>113.77144238459316</v>
      </c>
      <c r="FD3" s="83">
        <v>116.12206399759604</v>
      </c>
      <c r="FE3" s="83">
        <v>121.12372508603505</v>
      </c>
      <c r="FF3" s="83">
        <v>130.18963020649747</v>
      </c>
      <c r="FG3" s="83">
        <v>129.31683909669715</v>
      </c>
      <c r="FH3" s="83">
        <v>130.37445748027758</v>
      </c>
      <c r="FI3" s="83">
        <v>127.7189156693311</v>
      </c>
      <c r="FJ3" s="83">
        <v>130.33996992429127</v>
      </c>
      <c r="FK3" s="83">
        <v>130.01808606841897</v>
      </c>
      <c r="FL3" s="83">
        <v>134.42099738267225</v>
      </c>
      <c r="FM3" s="83">
        <v>135.66254939817969</v>
      </c>
      <c r="FN3" s="83">
        <v>138.31809120912615</v>
      </c>
      <c r="FO3" s="83">
        <v>136.13525883223213</v>
      </c>
      <c r="FP3" s="83">
        <v>130.2939865163095</v>
      </c>
      <c r="FQ3" s="83">
        <v>134.67387675867926</v>
      </c>
      <c r="FR3" s="83">
        <v>135.9041011926854</v>
      </c>
      <c r="FS3" s="83">
        <v>136.41326125242193</v>
      </c>
      <c r="FT3" s="83">
        <v>135.42765479541362</v>
      </c>
      <c r="FU3" s="83">
        <v>133.30993281346329</v>
      </c>
      <c r="FV3" s="83">
        <v>134.12239219018636</v>
      </c>
      <c r="FW3" s="83">
        <v>133.81605504814323</v>
      </c>
      <c r="FX3" s="83">
        <v>132.08458424529078</v>
      </c>
      <c r="FY3" s="83">
        <v>136.14688112890616</v>
      </c>
      <c r="FZ3" s="83">
        <v>138.38447416643857</v>
      </c>
      <c r="GA3" s="83">
        <v>136.53313230800401</v>
      </c>
      <c r="GB3" s="83">
        <v>142.91293626620651</v>
      </c>
      <c r="GC3" s="83">
        <v>148.41365697298488</v>
      </c>
      <c r="GD3" s="83">
        <v>150.51808338571504</v>
      </c>
      <c r="GE3" s="83">
        <v>146.39665261573606</v>
      </c>
      <c r="GF3" s="83">
        <v>149.42937844798192</v>
      </c>
      <c r="GG3" s="83">
        <v>141.51296735535897</v>
      </c>
      <c r="GH3" s="83">
        <v>148.91680506788404</v>
      </c>
      <c r="GI3" s="83">
        <v>135.43327754142013</v>
      </c>
      <c r="GJ3" s="83">
        <v>132.3151228124913</v>
      </c>
      <c r="GK3" s="83">
        <v>145.58507809724779</v>
      </c>
      <c r="GL3" s="83">
        <v>149.71414143692525</v>
      </c>
      <c r="GM3" s="83">
        <v>143.63445162298638</v>
      </c>
      <c r="GN3" s="83">
        <v>132.41478985862148</v>
      </c>
      <c r="GO3" s="83">
        <v>131.06216566114094</v>
      </c>
      <c r="GP3" s="83">
        <v>133.35429647183489</v>
      </c>
      <c r="GQ3" s="83">
        <v>132.08680279601003</v>
      </c>
      <c r="GR3" s="83">
        <v>136.6336314698714</v>
      </c>
      <c r="GS3" s="83">
        <v>133.54521954045615</v>
      </c>
      <c r="GT3" s="83">
        <v>141.08037272009429</v>
      </c>
      <c r="GU3" s="83">
        <v>140.2653751276097</v>
      </c>
      <c r="GV3" s="83">
        <v>139.46467573850205</v>
      </c>
      <c r="GW3" s="83">
        <v>139.16441346758666</v>
      </c>
      <c r="GX3" s="83">
        <v>146.41360257968637</v>
      </c>
      <c r="GY3" s="83">
        <v>148.14368518829397</v>
      </c>
      <c r="GZ3" s="83">
        <v>151.18920250757844</v>
      </c>
      <c r="HA3" s="83">
        <v>155.96480243547057</v>
      </c>
      <c r="HB3" s="83">
        <v>160.32575446543191</v>
      </c>
      <c r="HC3" s="83">
        <v>161.34092690519341</v>
      </c>
      <c r="HD3" s="83">
        <v>159.15330178852426</v>
      </c>
      <c r="HE3" s="83">
        <v>156.26506470638591</v>
      </c>
      <c r="HF3" s="83">
        <v>155.23559406324748</v>
      </c>
      <c r="HG3" s="83">
        <v>150.90323844003998</v>
      </c>
      <c r="HH3" s="83">
        <v>154.90673538557829</v>
      </c>
      <c r="HI3" s="83">
        <v>159.29628382229347</v>
      </c>
      <c r="HJ3" s="83">
        <v>164.34354961434713</v>
      </c>
      <c r="HK3" s="83">
        <v>166.75994598504701</v>
      </c>
      <c r="HL3" s="83">
        <v>173.15124289453138</v>
      </c>
      <c r="HM3" s="83">
        <v>169.60528845705463</v>
      </c>
      <c r="HN3" s="83">
        <v>164.54372446162407</v>
      </c>
      <c r="HO3" s="83">
        <v>171.14154286988429</v>
      </c>
      <c r="HP3" s="83">
        <v>181.86964535362713</v>
      </c>
      <c r="HQ3" s="83">
        <v>186.67479003849706</v>
      </c>
      <c r="HR3" s="83">
        <v>187.48774503049924</v>
      </c>
      <c r="HS3" s="83">
        <v>196.37218172880861</v>
      </c>
      <c r="HT3" s="83">
        <v>176.73638953938377</v>
      </c>
      <c r="HU3" s="83">
        <v>175.21058724144009</v>
      </c>
      <c r="HV3" s="83">
        <v>160.89371334297783</v>
      </c>
      <c r="HW3" s="83">
        <v>174.62593402447101</v>
      </c>
      <c r="HX3" s="83">
        <v>179.91633264631315</v>
      </c>
      <c r="HY3" s="83">
        <v>188.05869818019954</v>
      </c>
      <c r="HZ3" s="83">
        <v>200.01711649022829</v>
      </c>
      <c r="IA3" s="83">
        <v>188.2228036539818</v>
      </c>
      <c r="IB3" s="83">
        <v>198.24483277946254</v>
      </c>
      <c r="IC3" s="83">
        <v>204.95755338307092</v>
      </c>
      <c r="ID3" s="83">
        <v>199.49954691097813</v>
      </c>
      <c r="IE3" s="83">
        <v>201.31888240167575</v>
      </c>
      <c r="IF3" s="83">
        <v>198.19778099953072</v>
      </c>
      <c r="IG3" s="83">
        <v>203.46758035189617</v>
      </c>
      <c r="IH3" s="83">
        <v>207.45129771945818</v>
      </c>
      <c r="II3" s="83">
        <v>207.84339588555682</v>
      </c>
      <c r="IJ3" s="83">
        <v>193.31143322968848</v>
      </c>
      <c r="IK3" s="83">
        <v>173.47530420442817</v>
      </c>
      <c r="IL3" s="83">
        <v>201.72180661677223</v>
      </c>
      <c r="IM3" s="83">
        <v>215.67249076640582</v>
      </c>
      <c r="IN3" s="83">
        <v>224.50065807984581</v>
      </c>
      <c r="IO3" s="83">
        <v>225.62688518567558</v>
      </c>
      <c r="IP3" s="83">
        <v>244.19146747854739</v>
      </c>
      <c r="IQ3" s="83">
        <v>245.89897309061192</v>
      </c>
      <c r="IR3" s="83">
        <v>246.38942683024743</v>
      </c>
      <c r="IS3" s="83">
        <v>265.89858669575068</v>
      </c>
      <c r="IT3" s="83">
        <v>273.96382596975758</v>
      </c>
      <c r="IU3" s="83">
        <v>273.38254746352288</v>
      </c>
      <c r="IV3" s="83">
        <v>283.06993000268005</v>
      </c>
      <c r="IW3" s="83">
        <v>289.59371021564789</v>
      </c>
      <c r="IX3" s="83">
        <v>298.99623788767133</v>
      </c>
      <c r="IY3" s="83">
        <v>294.54349901215357</v>
      </c>
      <c r="IZ3" s="83">
        <v>313.96986675743551</v>
      </c>
      <c r="JA3" s="83"/>
      <c r="JB3" s="83"/>
      <c r="JC3" s="83"/>
      <c r="JD3" s="83"/>
      <c r="JE3" s="83"/>
      <c r="JF3" s="83"/>
      <c r="JG3" s="83"/>
      <c r="JH3" s="83"/>
      <c r="JI3" s="83"/>
      <c r="JJ3" s="83"/>
      <c r="JK3" s="83"/>
      <c r="JL3" s="83"/>
      <c r="JM3" s="83"/>
      <c r="JN3" s="83"/>
      <c r="JO3" s="83"/>
      <c r="JP3" s="83">
        <v>100</v>
      </c>
      <c r="JQ3" s="83">
        <v>98.301054002944667</v>
      </c>
      <c r="JR3" s="201"/>
    </row>
    <row r="4" spans="1:278" s="199" customFormat="1" ht="15" customHeight="1" x14ac:dyDescent="0.25">
      <c r="A4" s="82" t="s">
        <v>20</v>
      </c>
      <c r="B4" s="83">
        <v>100</v>
      </c>
      <c r="C4" s="83">
        <v>104.32846252916768</v>
      </c>
      <c r="D4" s="83">
        <v>107.77405695852855</v>
      </c>
      <c r="E4" s="83">
        <v>114.43948747650747</v>
      </c>
      <c r="F4" s="83">
        <v>126.7675267498861</v>
      </c>
      <c r="G4" s="83">
        <v>125.41357198780165</v>
      </c>
      <c r="H4" s="83">
        <v>129.45564930847652</v>
      </c>
      <c r="I4" s="83">
        <v>128.20427061832808</v>
      </c>
      <c r="J4" s="83">
        <v>135.61314813640467</v>
      </c>
      <c r="K4" s="83">
        <v>149.24470203352524</v>
      </c>
      <c r="L4" s="83">
        <v>150.84888896841522</v>
      </c>
      <c r="M4" s="83">
        <v>150.42273910010167</v>
      </c>
      <c r="N4" s="83">
        <v>138.59561963198868</v>
      </c>
      <c r="O4" s="83">
        <v>134.66438953060259</v>
      </c>
      <c r="P4" s="83">
        <v>147.24946687529837</v>
      </c>
      <c r="Q4" s="83">
        <v>137.15479832616339</v>
      </c>
      <c r="R4" s="83">
        <v>127.17774861833644</v>
      </c>
      <c r="S4" s="83">
        <v>128.92237625213411</v>
      </c>
      <c r="T4" s="83">
        <v>135.51615739500306</v>
      </c>
      <c r="U4" s="83">
        <v>131.73536146478034</v>
      </c>
      <c r="V4" s="83">
        <v>129.53184443587011</v>
      </c>
      <c r="W4" s="83">
        <v>116.16973663540789</v>
      </c>
      <c r="X4" s="83">
        <v>103.01512063744994</v>
      </c>
      <c r="Y4" s="83">
        <v>106.10606422812259</v>
      </c>
      <c r="Z4" s="83">
        <v>107.38601758602445</v>
      </c>
      <c r="AA4" s="83">
        <v>107.29236080896611</v>
      </c>
      <c r="AB4" s="83">
        <v>107.72315424304101</v>
      </c>
      <c r="AC4" s="83">
        <v>110.4727460048195</v>
      </c>
      <c r="AD4" s="83">
        <v>113.02312463968819</v>
      </c>
      <c r="AE4" s="83">
        <v>108.02955208863195</v>
      </c>
      <c r="AF4" s="83">
        <v>108.2426351470872</v>
      </c>
      <c r="AG4" s="83">
        <v>102.94548952403777</v>
      </c>
      <c r="AH4" s="83">
        <v>94.069753019161681</v>
      </c>
      <c r="AI4" s="83">
        <v>95.060180634782242</v>
      </c>
      <c r="AJ4" s="83">
        <v>81.828368354366575</v>
      </c>
      <c r="AK4" s="83">
        <v>84.010208577587591</v>
      </c>
      <c r="AL4" s="83">
        <v>85.544365158605373</v>
      </c>
      <c r="AM4" s="83">
        <v>85.13006335381246</v>
      </c>
      <c r="AN4" s="83">
        <v>80.803557812563355</v>
      </c>
      <c r="AO4" s="83">
        <v>77.634660248092644</v>
      </c>
      <c r="AP4" s="83">
        <v>81.570507474762707</v>
      </c>
      <c r="AQ4" s="83">
        <v>90.248646546635428</v>
      </c>
      <c r="AR4" s="83">
        <v>93.009564543795236</v>
      </c>
      <c r="AS4" s="83">
        <v>97.730045370266055</v>
      </c>
      <c r="AT4" s="83">
        <v>97.671163521005539</v>
      </c>
      <c r="AU4" s="83">
        <v>108.84483282726201</v>
      </c>
      <c r="AV4" s="83">
        <v>108.57353269858149</v>
      </c>
      <c r="AW4" s="83">
        <v>115.95246368226712</v>
      </c>
      <c r="AX4" s="83">
        <v>111.49521248830443</v>
      </c>
      <c r="AY4" s="83">
        <v>113.4821369508951</v>
      </c>
      <c r="AZ4" s="83">
        <v>122.300347937395</v>
      </c>
      <c r="BA4" s="83">
        <v>126.40781828642615</v>
      </c>
      <c r="BB4" s="83">
        <v>124.01945525845656</v>
      </c>
      <c r="BC4" s="83">
        <v>126.1534719519366</v>
      </c>
      <c r="BD4" s="83">
        <v>125.33770755580865</v>
      </c>
      <c r="BE4" s="83">
        <v>131.10975586111439</v>
      </c>
      <c r="BF4" s="83">
        <v>130.51042911173613</v>
      </c>
      <c r="BG4" s="83">
        <v>131.8063426861265</v>
      </c>
      <c r="BH4" s="83">
        <v>136.54576943353902</v>
      </c>
      <c r="BI4" s="83">
        <v>135.22481882459604</v>
      </c>
      <c r="BJ4" s="83">
        <v>142.46506336098679</v>
      </c>
      <c r="BK4" s="83">
        <v>145.65897887456791</v>
      </c>
      <c r="BL4" s="83">
        <v>150.80518732404806</v>
      </c>
      <c r="BM4" s="83">
        <v>159.13084790952138</v>
      </c>
      <c r="BN4" s="83">
        <v>164.09117779326689</v>
      </c>
      <c r="BO4" s="83">
        <v>162.19344995531731</v>
      </c>
      <c r="BP4" s="83">
        <v>173.92286858170544</v>
      </c>
      <c r="BQ4" s="83">
        <v>183.75570948200706</v>
      </c>
      <c r="BR4" s="83">
        <v>189.04184630787248</v>
      </c>
      <c r="BS4" s="83">
        <v>192.26772750737757</v>
      </c>
      <c r="BT4" s="83">
        <v>199.3671131753097</v>
      </c>
      <c r="BU4" s="83">
        <v>193.4314802876911</v>
      </c>
      <c r="BV4" s="83">
        <v>201.22280511922531</v>
      </c>
      <c r="BW4" s="83">
        <v>217.29653932949759</v>
      </c>
      <c r="BX4" s="83">
        <v>222.20961756559632</v>
      </c>
      <c r="BY4" s="83">
        <v>229.28717084007988</v>
      </c>
      <c r="BZ4" s="83">
        <v>242.13643991732042</v>
      </c>
      <c r="CA4" s="83">
        <v>249.77515621211793</v>
      </c>
      <c r="CB4" s="83">
        <v>235.44263372144619</v>
      </c>
      <c r="CC4" s="83">
        <v>231.03483294548619</v>
      </c>
      <c r="CD4" s="83">
        <v>232.46151872098639</v>
      </c>
      <c r="CE4" s="83">
        <v>241.82025868843081</v>
      </c>
      <c r="CF4" s="83">
        <v>251.17689988535761</v>
      </c>
      <c r="CG4" s="83">
        <v>259.85669330014571</v>
      </c>
      <c r="CH4" s="83">
        <v>266.87039588799462</v>
      </c>
      <c r="CI4" s="83">
        <v>281.21186030825368</v>
      </c>
      <c r="CJ4" s="83">
        <v>289.75188154374808</v>
      </c>
      <c r="CK4" s="83">
        <v>282.08491705347336</v>
      </c>
      <c r="CL4" s="83">
        <v>289.24289304599932</v>
      </c>
      <c r="CM4" s="83">
        <v>304.3441700180723</v>
      </c>
      <c r="CN4" s="83">
        <v>316.3233561411098</v>
      </c>
      <c r="CO4" s="83">
        <v>305.19963394897121</v>
      </c>
      <c r="CP4" s="83">
        <v>312.58561385436604</v>
      </c>
      <c r="CQ4" s="83">
        <v>306.59596497550382</v>
      </c>
      <c r="CR4" s="83">
        <v>307.60496294189437</v>
      </c>
      <c r="CS4" s="83">
        <v>314.49428533583676</v>
      </c>
      <c r="CT4" s="83">
        <v>289.61141560764401</v>
      </c>
      <c r="CU4" s="83">
        <v>285.7310720219337</v>
      </c>
      <c r="CV4" s="83">
        <v>247.52187051972123</v>
      </c>
      <c r="CW4" s="83">
        <v>258.70087448881674</v>
      </c>
      <c r="CX4" s="83">
        <v>257.73880666830206</v>
      </c>
      <c r="CY4" s="83">
        <v>264.67565410023042</v>
      </c>
      <c r="CZ4" s="83">
        <v>277.01576304671346</v>
      </c>
      <c r="DA4" s="83">
        <v>250.78022933525185</v>
      </c>
      <c r="DB4" s="83">
        <v>246.09969944311607</v>
      </c>
      <c r="DC4" s="83">
        <v>247.86552264654253</v>
      </c>
      <c r="DD4" s="83">
        <v>210.77607020753555</v>
      </c>
      <c r="DE4" s="83">
        <v>171.83879046326774</v>
      </c>
      <c r="DF4" s="83">
        <v>157.01690539404578</v>
      </c>
      <c r="DG4" s="83">
        <v>147.76966554100778</v>
      </c>
      <c r="DH4" s="83">
        <v>154.78938168840256</v>
      </c>
      <c r="DI4" s="83">
        <v>140.07238226277028</v>
      </c>
      <c r="DJ4" s="83">
        <v>136.44711827186384</v>
      </c>
      <c r="DK4" s="83">
        <v>166.91465435897081</v>
      </c>
      <c r="DL4" s="83">
        <v>180.84221771574096</v>
      </c>
      <c r="DM4" s="83">
        <v>179.38457093120445</v>
      </c>
      <c r="DN4" s="83">
        <v>194.97588878706986</v>
      </c>
      <c r="DO4" s="83">
        <v>208.83557708070319</v>
      </c>
      <c r="DP4" s="83">
        <v>213.795911214835</v>
      </c>
      <c r="DQ4" s="83">
        <v>206.16552491398943</v>
      </c>
      <c r="DR4" s="83">
        <v>205.98804719801842</v>
      </c>
      <c r="DS4" s="83">
        <v>215.45494324940663</v>
      </c>
      <c r="DT4" s="83">
        <v>226.36610101728127</v>
      </c>
      <c r="DU4" s="83">
        <v>226.4815871341244</v>
      </c>
      <c r="DV4" s="83">
        <v>242.21886264720285</v>
      </c>
      <c r="DW4" s="83">
        <v>256.75045837676879</v>
      </c>
      <c r="DX4" s="83">
        <v>239.07523143960589</v>
      </c>
      <c r="DY4" s="83">
        <v>238.19123923370157</v>
      </c>
      <c r="DZ4" s="83">
        <v>249.31828048220325</v>
      </c>
      <c r="EA4" s="83">
        <v>237.32556251324442</v>
      </c>
      <c r="EB4" s="83">
        <v>251.64633829971316</v>
      </c>
      <c r="EC4" s="83">
        <v>258.11695176348189</v>
      </c>
      <c r="ED4" s="83">
        <v>259.52641107001665</v>
      </c>
      <c r="EE4" s="83">
        <v>277.27101981625663</v>
      </c>
      <c r="EF4" s="83">
        <v>281.26299275910878</v>
      </c>
      <c r="EG4" s="83">
        <v>281.38488792035992</v>
      </c>
      <c r="EH4" s="83">
        <v>277.21062996179921</v>
      </c>
      <c r="EI4" s="83">
        <v>278.50261030833019</v>
      </c>
      <c r="EJ4" s="83">
        <v>275.5293321265774</v>
      </c>
      <c r="EK4" s="83">
        <v>259.1929409526702</v>
      </c>
      <c r="EL4" s="83">
        <v>252.66762012225669</v>
      </c>
      <c r="EM4" s="83">
        <v>215.11266246327375</v>
      </c>
      <c r="EN4" s="83">
        <v>206.32490595493954</v>
      </c>
      <c r="EO4" s="83">
        <v>214.26233475612236</v>
      </c>
      <c r="EP4" s="83">
        <v>220.65666431626082</v>
      </c>
      <c r="EQ4" s="83">
        <v>218.87347184964386</v>
      </c>
      <c r="ER4" s="83">
        <v>233.33506249082828</v>
      </c>
      <c r="ES4" s="83">
        <v>251.47224340904884</v>
      </c>
      <c r="ET4" s="83">
        <v>249.64786292782335</v>
      </c>
      <c r="EU4" s="83">
        <v>254.31651304143176</v>
      </c>
      <c r="EV4" s="83">
        <v>240.34869974865384</v>
      </c>
      <c r="EW4" s="83">
        <v>242.88149634727731</v>
      </c>
      <c r="EX4" s="83">
        <v>257.75429586505066</v>
      </c>
      <c r="EY4" s="83">
        <v>263.61851628746956</v>
      </c>
      <c r="EZ4" s="83">
        <v>269.45649278549894</v>
      </c>
      <c r="FA4" s="83">
        <v>264.3233201832536</v>
      </c>
      <c r="FB4" s="83">
        <v>268.97014947550042</v>
      </c>
      <c r="FC4" s="83">
        <v>271.96502602580898</v>
      </c>
      <c r="FD4" s="83">
        <v>287.39483825113894</v>
      </c>
      <c r="FE4" s="83">
        <v>299.50496881411357</v>
      </c>
      <c r="FF4" s="83">
        <v>305.04605863010045</v>
      </c>
      <c r="FG4" s="83">
        <v>306.89050233238822</v>
      </c>
      <c r="FH4" s="83">
        <v>314.70287924987952</v>
      </c>
      <c r="FI4" s="83">
        <v>301.08511996633877</v>
      </c>
      <c r="FJ4" s="83">
        <v>321.16878276000386</v>
      </c>
      <c r="FK4" s="83">
        <v>327.09616110672152</v>
      </c>
      <c r="FL4" s="83">
        <v>342.07637513990306</v>
      </c>
      <c r="FM4" s="83">
        <v>356.21983438728819</v>
      </c>
      <c r="FN4" s="83">
        <v>365.85394854718743</v>
      </c>
      <c r="FO4" s="83">
        <v>374.78752006480903</v>
      </c>
      <c r="FP4" s="83">
        <v>384.45920098256943</v>
      </c>
      <c r="FQ4" s="83">
        <v>412.45825330794037</v>
      </c>
      <c r="FR4" s="83">
        <v>415.97208093827447</v>
      </c>
      <c r="FS4" s="83">
        <v>421.43414317765951</v>
      </c>
      <c r="FT4" s="83">
        <v>444.36516548827581</v>
      </c>
      <c r="FU4" s="83">
        <v>447.11199505876965</v>
      </c>
      <c r="FV4" s="83">
        <v>436.98772626588419</v>
      </c>
      <c r="FW4" s="83">
        <v>439.56339848249951</v>
      </c>
      <c r="FX4" s="83">
        <v>442.43745530633856</v>
      </c>
      <c r="FY4" s="83">
        <v>445.92200174126873</v>
      </c>
      <c r="FZ4" s="83">
        <v>451.45971401095233</v>
      </c>
      <c r="GA4" s="83">
        <v>451.73888278156977</v>
      </c>
      <c r="GB4" s="83">
        <v>481.72847274299636</v>
      </c>
      <c r="GC4" s="83">
        <v>523.9100170873088</v>
      </c>
      <c r="GD4" s="83">
        <v>555.04681339144054</v>
      </c>
      <c r="GE4" s="83">
        <v>560.84489598122229</v>
      </c>
      <c r="GF4" s="83">
        <v>577.57918033877706</v>
      </c>
      <c r="GG4" s="83">
        <v>561.52896885876498</v>
      </c>
      <c r="GH4" s="83">
        <v>589.31538827963641</v>
      </c>
      <c r="GI4" s="83">
        <v>567.32395227509414</v>
      </c>
      <c r="GJ4" s="83">
        <v>561.33350632075883</v>
      </c>
      <c r="GK4" s="83">
        <v>569.69597245969749</v>
      </c>
      <c r="GL4" s="83">
        <v>616.68362023856469</v>
      </c>
      <c r="GM4" s="83">
        <v>613.99167660003502</v>
      </c>
      <c r="GN4" s="83">
        <v>592.10123059933937</v>
      </c>
      <c r="GO4" s="83">
        <v>584.67483663514406</v>
      </c>
      <c r="GP4" s="83">
        <v>592.02964202626561</v>
      </c>
      <c r="GQ4" s="83">
        <v>593.36817598567541</v>
      </c>
      <c r="GR4" s="83">
        <v>632.72141900190138</v>
      </c>
      <c r="GS4" s="83">
        <v>597.83343566150825</v>
      </c>
      <c r="GT4" s="83">
        <v>618.25509779773029</v>
      </c>
      <c r="GU4" s="83">
        <v>631.43195699801038</v>
      </c>
      <c r="GV4" s="83">
        <v>621.46697842309982</v>
      </c>
      <c r="GW4" s="83">
        <v>617.67311393022192</v>
      </c>
      <c r="GX4" s="83">
        <v>592.71785897176937</v>
      </c>
      <c r="GY4" s="83">
        <v>623.78756985863515</v>
      </c>
      <c r="GZ4" s="83">
        <v>644.18649469565446</v>
      </c>
      <c r="HA4" s="83">
        <v>653.72768561496571</v>
      </c>
      <c r="HB4" s="83">
        <v>679.73790371636767</v>
      </c>
      <c r="HC4" s="83">
        <v>709.3993471736726</v>
      </c>
      <c r="HD4" s="83">
        <v>713.00002233552345</v>
      </c>
      <c r="HE4" s="83">
        <v>710.82995364558872</v>
      </c>
      <c r="HF4" s="83">
        <v>727.58715942310062</v>
      </c>
      <c r="HG4" s="83">
        <v>730.23872909263127</v>
      </c>
      <c r="HH4" s="83">
        <v>729.82344959675265</v>
      </c>
      <c r="HI4" s="83">
        <v>740.17440041953228</v>
      </c>
      <c r="HJ4" s="83">
        <v>699.91661340533835</v>
      </c>
      <c r="HK4" s="83">
        <v>705.01179154611816</v>
      </c>
      <c r="HL4" s="83">
        <v>702.36829270022258</v>
      </c>
      <c r="HM4" s="83">
        <v>707.65164202371739</v>
      </c>
      <c r="HN4" s="83">
        <v>696.63190023027187</v>
      </c>
      <c r="HO4" s="83">
        <v>706.75336371562412</v>
      </c>
      <c r="HP4" s="83">
        <v>708.49088834546126</v>
      </c>
      <c r="HQ4" s="83">
        <v>704.25006602903966</v>
      </c>
      <c r="HR4" s="83">
        <v>736.59152153036007</v>
      </c>
      <c r="HS4" s="83">
        <v>743.63170520999586</v>
      </c>
      <c r="HT4" s="83">
        <v>681.74794204650107</v>
      </c>
      <c r="HU4" s="83">
        <v>677.53813869794919</v>
      </c>
      <c r="HV4" s="83">
        <v>648.31032794169471</v>
      </c>
      <c r="HW4" s="83">
        <v>680.75087233784006</v>
      </c>
      <c r="HX4" s="83">
        <v>714.55359485864233</v>
      </c>
      <c r="HY4" s="83">
        <v>727.38023866663775</v>
      </c>
      <c r="HZ4" s="83">
        <v>757.07752059842744</v>
      </c>
      <c r="IA4" s="83">
        <v>733.87949203733081</v>
      </c>
      <c r="IB4" s="83">
        <v>747.85493653480512</v>
      </c>
      <c r="IC4" s="83">
        <v>747.25327392908207</v>
      </c>
      <c r="ID4" s="83">
        <v>744.8332537542974</v>
      </c>
      <c r="IE4" s="83">
        <v>749.48112787773402</v>
      </c>
      <c r="IF4" s="83">
        <v>746.92089511869517</v>
      </c>
      <c r="IG4" s="83">
        <v>793.64218144522226</v>
      </c>
      <c r="IH4" s="83">
        <v>824.01033271228255</v>
      </c>
      <c r="II4" s="83">
        <v>838.3884946509728</v>
      </c>
      <c r="IJ4" s="83">
        <v>789.77304676571964</v>
      </c>
      <c r="IK4" s="83">
        <v>709.90154726553737</v>
      </c>
      <c r="IL4" s="83">
        <v>779.80348604899245</v>
      </c>
      <c r="IM4" s="83">
        <v>845.11300606115401</v>
      </c>
      <c r="IN4" s="83">
        <v>854.86702528976843</v>
      </c>
      <c r="IO4" s="83">
        <v>902.20074859647741</v>
      </c>
      <c r="IP4" s="83">
        <v>944.55903539717565</v>
      </c>
      <c r="IQ4" s="83">
        <v>957.48662385819591</v>
      </c>
      <c r="IR4" s="83">
        <v>937.96724655133437</v>
      </c>
      <c r="IS4" s="83">
        <v>1019.0723219994693</v>
      </c>
      <c r="IT4" s="83">
        <v>1068.3722996814599</v>
      </c>
      <c r="IU4" s="83">
        <v>1028.6715651295704</v>
      </c>
      <c r="IV4" s="83">
        <v>1043.9150029663581</v>
      </c>
      <c r="IW4" s="83">
        <v>1104.5438520188495</v>
      </c>
      <c r="IX4" s="83">
        <v>1154.4241767791341</v>
      </c>
      <c r="IY4" s="83">
        <v>1180.1328972968358</v>
      </c>
      <c r="IZ4" s="83">
        <v>1216.2224019864987</v>
      </c>
      <c r="JA4" s="83">
        <v>1253.817289081991</v>
      </c>
      <c r="JB4" s="83">
        <v>1276.7488960560145</v>
      </c>
      <c r="JC4" s="83">
        <v>1212.6905589078517</v>
      </c>
      <c r="JD4" s="83">
        <v>1261.4443356545669</v>
      </c>
      <c r="JE4" s="83">
        <v>1220.7466911135768</v>
      </c>
      <c r="JF4" s="83">
        <v>1283.45158336503</v>
      </c>
      <c r="JG4" s="83">
        <v>1179.0922345843737</v>
      </c>
      <c r="JH4" s="83">
        <v>1145.7626494824274</v>
      </c>
      <c r="JI4" s="83">
        <v>1172.6483616989599</v>
      </c>
      <c r="JJ4" s="83">
        <v>1160.1493316622796</v>
      </c>
      <c r="JK4" s="83">
        <v>1117.0210912702278</v>
      </c>
      <c r="JL4" s="83">
        <v>1029.7481983125992</v>
      </c>
      <c r="JM4" s="83">
        <v>1142.4113050367373</v>
      </c>
      <c r="JN4" s="83">
        <v>1068.0353628323835</v>
      </c>
      <c r="JO4" s="83">
        <v>932.74679232721053</v>
      </c>
      <c r="JP4" s="83">
        <v>1015.1571988575573</v>
      </c>
      <c r="JQ4" s="83">
        <v>1079.1229235745168</v>
      </c>
      <c r="JR4" s="201"/>
    </row>
    <row r="5" spans="1:278" s="199" customFormat="1" ht="15" customHeight="1" x14ac:dyDescent="0.25">
      <c r="A5" s="82" t="s">
        <v>22</v>
      </c>
      <c r="B5" s="83">
        <v>100</v>
      </c>
      <c r="C5" s="83">
        <v>100</v>
      </c>
      <c r="D5" s="83">
        <v>100</v>
      </c>
      <c r="E5" s="83">
        <v>100</v>
      </c>
      <c r="F5" s="83">
        <v>100</v>
      </c>
      <c r="G5" s="83">
        <v>100</v>
      </c>
      <c r="H5" s="83">
        <v>100</v>
      </c>
      <c r="I5" s="83">
        <v>100</v>
      </c>
      <c r="J5" s="83">
        <v>100</v>
      </c>
      <c r="K5" s="83">
        <v>100</v>
      </c>
      <c r="L5" s="83">
        <v>100</v>
      </c>
      <c r="M5" s="83">
        <v>100</v>
      </c>
      <c r="N5" s="83">
        <v>101.81979614270011</v>
      </c>
      <c r="O5" s="83">
        <v>101.81512940941342</v>
      </c>
      <c r="P5" s="83">
        <v>104.42761067252924</v>
      </c>
      <c r="Q5" s="83">
        <v>107.5644648745878</v>
      </c>
      <c r="R5" s="83">
        <v>104.67269911062257</v>
      </c>
      <c r="S5" s="83">
        <v>105.10456680323774</v>
      </c>
      <c r="T5" s="83">
        <v>109.10013990206856</v>
      </c>
      <c r="U5" s="83">
        <v>107.04091136204659</v>
      </c>
      <c r="V5" s="83">
        <v>105.00922354351954</v>
      </c>
      <c r="W5" s="83">
        <v>102.30989307484761</v>
      </c>
      <c r="X5" s="83">
        <v>91.363175776956169</v>
      </c>
      <c r="Y5" s="83">
        <v>95.220425702008626</v>
      </c>
      <c r="Z5" s="83">
        <v>95.607364844608796</v>
      </c>
      <c r="AA5" s="83">
        <v>95.499910062955962</v>
      </c>
      <c r="AB5" s="83">
        <v>99.308903767362878</v>
      </c>
      <c r="AC5" s="83">
        <v>103.64207055061459</v>
      </c>
      <c r="AD5" s="83">
        <v>105.40230838413113</v>
      </c>
      <c r="AE5" s="83">
        <v>111.37941232684808</v>
      </c>
      <c r="AF5" s="83">
        <v>114.15746106413879</v>
      </c>
      <c r="AG5" s="83">
        <v>104.80729235014263</v>
      </c>
      <c r="AH5" s="83">
        <v>102.48639976764028</v>
      </c>
      <c r="AI5" s="83">
        <v>98.404244692906843</v>
      </c>
      <c r="AJ5" s="83">
        <v>91.111497615099836</v>
      </c>
      <c r="AK5" s="83">
        <v>97.261165916011834</v>
      </c>
      <c r="AL5" s="83">
        <v>98.247076579993845</v>
      </c>
      <c r="AM5" s="83">
        <v>97.349220384870108</v>
      </c>
      <c r="AN5" s="83">
        <v>92.634594510284813</v>
      </c>
      <c r="AO5" s="83">
        <v>92.048009386005447</v>
      </c>
      <c r="AP5" s="83">
        <v>88.879820390717924</v>
      </c>
      <c r="AQ5" s="83">
        <v>90.42930505840333</v>
      </c>
      <c r="AR5" s="83">
        <v>97.368092967191856</v>
      </c>
      <c r="AS5" s="83">
        <v>100.42760426506173</v>
      </c>
      <c r="AT5" s="83">
        <v>102.65929870946349</v>
      </c>
      <c r="AU5" s="83">
        <v>105.45404023204593</v>
      </c>
      <c r="AV5" s="83">
        <v>105.3000241034202</v>
      </c>
      <c r="AW5" s="83">
        <v>109.8847891705293</v>
      </c>
      <c r="AX5" s="83">
        <v>114.97906544916756</v>
      </c>
      <c r="AY5" s="83">
        <v>117.91467189835048</v>
      </c>
      <c r="AZ5" s="83">
        <v>120.37420060213445</v>
      </c>
      <c r="BA5" s="83">
        <v>128.24981653076682</v>
      </c>
      <c r="BB5" s="83">
        <v>132.25287923402215</v>
      </c>
      <c r="BC5" s="83">
        <v>128.76334690480755</v>
      </c>
      <c r="BD5" s="83">
        <v>132.37929938070135</v>
      </c>
      <c r="BE5" s="83">
        <v>135.559362361431</v>
      </c>
      <c r="BF5" s="83">
        <v>138.46562149441453</v>
      </c>
      <c r="BG5" s="83">
        <v>142.26153591682632</v>
      </c>
      <c r="BH5" s="83">
        <v>144.90569770468252</v>
      </c>
      <c r="BI5" s="83">
        <v>146.88474005925553</v>
      </c>
      <c r="BJ5" s="83">
        <v>155.2763086251299</v>
      </c>
      <c r="BK5" s="83">
        <v>162.7622596373937</v>
      </c>
      <c r="BL5" s="83">
        <v>166.89091145109904</v>
      </c>
      <c r="BM5" s="83">
        <v>169.515673514475</v>
      </c>
      <c r="BN5" s="83">
        <v>167.9189457227632</v>
      </c>
      <c r="BO5" s="83">
        <v>173.14271313020888</v>
      </c>
      <c r="BP5" s="83">
        <v>186.14207888298961</v>
      </c>
      <c r="BQ5" s="83">
        <v>191.65281327473943</v>
      </c>
      <c r="BR5" s="83">
        <v>195.95975864030967</v>
      </c>
      <c r="BS5" s="83">
        <v>197.18292772933168</v>
      </c>
      <c r="BT5" s="83">
        <v>205.90482402464306</v>
      </c>
      <c r="BU5" s="83">
        <v>195.07634773565354</v>
      </c>
      <c r="BV5" s="83">
        <v>197.47162522132925</v>
      </c>
      <c r="BW5" s="83">
        <v>203.0374540286532</v>
      </c>
      <c r="BX5" s="83">
        <v>215.44669743441969</v>
      </c>
      <c r="BY5" s="83">
        <v>231.23394772162416</v>
      </c>
      <c r="BZ5" s="83">
        <v>242.130519221284</v>
      </c>
      <c r="CA5" s="83">
        <v>236.00871106419049</v>
      </c>
      <c r="CB5" s="83">
        <v>224.26233724982069</v>
      </c>
      <c r="CC5" s="83">
        <v>230.55581909829954</v>
      </c>
      <c r="CD5" s="83">
        <v>244.54422013803233</v>
      </c>
      <c r="CE5" s="83">
        <v>247.68856497745307</v>
      </c>
      <c r="CF5" s="83">
        <v>265.7619225291748</v>
      </c>
      <c r="CG5" s="83">
        <v>274.51552119085966</v>
      </c>
      <c r="CH5" s="83">
        <v>281.68261260334248</v>
      </c>
      <c r="CI5" s="83">
        <v>306.21426900168876</v>
      </c>
      <c r="CJ5" s="83">
        <v>309.89549366004684</v>
      </c>
      <c r="CK5" s="83">
        <v>311.2290015946358</v>
      </c>
      <c r="CL5" s="83">
        <v>319.28830039486331</v>
      </c>
      <c r="CM5" s="83">
        <v>310.38954591076288</v>
      </c>
      <c r="CN5" s="83">
        <v>312.55915384937077</v>
      </c>
      <c r="CO5" s="83">
        <v>281.5345807093899</v>
      </c>
      <c r="CP5" s="83">
        <v>262.47190049745916</v>
      </c>
      <c r="CQ5" s="83">
        <v>265.24158073779876</v>
      </c>
      <c r="CR5" s="83">
        <v>254.73644601786728</v>
      </c>
      <c r="CS5" s="83">
        <v>253.32516213156271</v>
      </c>
      <c r="CT5" s="83">
        <v>230.9933378273702</v>
      </c>
      <c r="CU5" s="83">
        <v>219.68224997082422</v>
      </c>
      <c r="CV5" s="83">
        <v>214.54244464403271</v>
      </c>
      <c r="CW5" s="83">
        <v>220.69796699004436</v>
      </c>
      <c r="CX5" s="83">
        <v>211.92585230463857</v>
      </c>
      <c r="CY5" s="83">
        <v>214.82031566742424</v>
      </c>
      <c r="CZ5" s="83">
        <v>208.18774369829808</v>
      </c>
      <c r="DA5" s="83">
        <v>182.12630880144323</v>
      </c>
      <c r="DB5" s="83">
        <v>180.84219272323392</v>
      </c>
      <c r="DC5" s="83">
        <v>183.99971633577292</v>
      </c>
      <c r="DD5" s="83">
        <v>165.96332682621176</v>
      </c>
      <c r="DE5" s="83">
        <v>130.62854798241037</v>
      </c>
      <c r="DF5" s="83">
        <v>111.28580386865654</v>
      </c>
      <c r="DG5" s="83">
        <v>113.17621626877911</v>
      </c>
      <c r="DH5" s="83">
        <v>109.65088736841544</v>
      </c>
      <c r="DI5" s="83">
        <v>96.954495071208171</v>
      </c>
      <c r="DJ5" s="83">
        <v>98.244530236097262</v>
      </c>
      <c r="DK5" s="83">
        <v>119.80050582476396</v>
      </c>
      <c r="DL5" s="83">
        <v>126.16750488456185</v>
      </c>
      <c r="DM5" s="83">
        <v>126.8394057224462</v>
      </c>
      <c r="DN5" s="83">
        <v>137.7370304703895</v>
      </c>
      <c r="DO5" s="83">
        <v>151.84482988409826</v>
      </c>
      <c r="DP5" s="83">
        <v>157.06424710801821</v>
      </c>
      <c r="DQ5" s="83">
        <v>156.28131429670537</v>
      </c>
      <c r="DR5" s="83">
        <v>154.34190587984767</v>
      </c>
      <c r="DS5" s="83">
        <v>164.65624699604109</v>
      </c>
      <c r="DT5" s="83">
        <v>160.23202094909149</v>
      </c>
      <c r="DU5" s="83">
        <v>165.4186021823329</v>
      </c>
      <c r="DV5" s="83">
        <v>177.0697085997688</v>
      </c>
      <c r="DW5" s="83">
        <v>177.91828776135122</v>
      </c>
      <c r="DX5" s="83">
        <v>173.39166830564409</v>
      </c>
      <c r="DY5" s="83">
        <v>171.98254595195229</v>
      </c>
      <c r="DZ5" s="83">
        <v>180.24492552071965</v>
      </c>
      <c r="EA5" s="83">
        <v>183.1805958221999</v>
      </c>
      <c r="EB5" s="83">
        <v>189.80061991922946</v>
      </c>
      <c r="EC5" s="83">
        <v>193.99956354550798</v>
      </c>
      <c r="ED5" s="83">
        <v>193.94724843410179</v>
      </c>
      <c r="EE5" s="83">
        <v>200.38550710550356</v>
      </c>
      <c r="EF5" s="83">
        <v>197.75933822730875</v>
      </c>
      <c r="EG5" s="83">
        <v>203.57260317574296</v>
      </c>
      <c r="EH5" s="83">
        <v>198.47249725217193</v>
      </c>
      <c r="EI5" s="83">
        <v>201.13123728012056</v>
      </c>
      <c r="EJ5" s="83">
        <v>208.50332726592274</v>
      </c>
      <c r="EK5" s="83">
        <v>201.88399254119224</v>
      </c>
      <c r="EL5" s="83">
        <v>201.98690607322118</v>
      </c>
      <c r="EM5" s="83">
        <v>186.03261900811125</v>
      </c>
      <c r="EN5" s="83">
        <v>171.39122489925688</v>
      </c>
      <c r="EO5" s="83">
        <v>184.55104249624728</v>
      </c>
      <c r="EP5" s="83">
        <v>176.38547715720969</v>
      </c>
      <c r="EQ5" s="83">
        <v>181.47635614111763</v>
      </c>
      <c r="ER5" s="83">
        <v>193.19013401988488</v>
      </c>
      <c r="ES5" s="83">
        <v>195.04974069301267</v>
      </c>
      <c r="ET5" s="83">
        <v>201.53407089067403</v>
      </c>
      <c r="EU5" s="83">
        <v>203.23651950668068</v>
      </c>
      <c r="EV5" s="83">
        <v>200.13567295247609</v>
      </c>
      <c r="EW5" s="83">
        <v>207.39591869324508</v>
      </c>
      <c r="EX5" s="83">
        <v>219.76548821825821</v>
      </c>
      <c r="EY5" s="83">
        <v>217.16695052019864</v>
      </c>
      <c r="EZ5" s="83">
        <v>217.23246775099022</v>
      </c>
      <c r="FA5" s="83">
        <v>227.4411919529197</v>
      </c>
      <c r="FB5" s="83">
        <v>230.28073241635337</v>
      </c>
      <c r="FC5" s="83">
        <v>231.87574150633205</v>
      </c>
      <c r="FD5" s="83">
        <v>226.57220061017657</v>
      </c>
      <c r="FE5" s="83">
        <v>230.07500436484668</v>
      </c>
      <c r="FF5" s="83">
        <v>227.97548776039207</v>
      </c>
      <c r="FG5" s="83">
        <v>100</v>
      </c>
      <c r="FH5" s="83">
        <v>100</v>
      </c>
      <c r="FI5" s="83">
        <v>100</v>
      </c>
      <c r="FJ5" s="83">
        <v>100</v>
      </c>
      <c r="FK5" s="83">
        <v>100</v>
      </c>
      <c r="FL5" s="83">
        <v>100</v>
      </c>
      <c r="FM5" s="83">
        <v>100</v>
      </c>
      <c r="FN5" s="83">
        <v>100</v>
      </c>
      <c r="FO5" s="83">
        <v>100</v>
      </c>
      <c r="FP5" s="83">
        <v>100</v>
      </c>
      <c r="FQ5" s="83">
        <v>100</v>
      </c>
      <c r="FR5" s="83">
        <v>100</v>
      </c>
      <c r="FS5" s="83">
        <v>100</v>
      </c>
      <c r="FT5" s="83">
        <v>100</v>
      </c>
      <c r="FU5" s="83">
        <v>100</v>
      </c>
      <c r="FV5" s="83">
        <v>100</v>
      </c>
      <c r="FW5" s="83">
        <v>100</v>
      </c>
      <c r="FX5" s="83">
        <v>100</v>
      </c>
      <c r="FY5" s="83">
        <v>100</v>
      </c>
      <c r="FZ5" s="83">
        <v>100</v>
      </c>
      <c r="GA5" s="83">
        <v>100</v>
      </c>
      <c r="GB5" s="83">
        <v>100</v>
      </c>
      <c r="GC5" s="83">
        <v>100</v>
      </c>
      <c r="GD5" s="83">
        <v>100</v>
      </c>
      <c r="GE5" s="83">
        <v>100</v>
      </c>
      <c r="GF5" s="83">
        <v>100</v>
      </c>
      <c r="GG5" s="83">
        <v>100</v>
      </c>
      <c r="GH5" s="83">
        <v>100</v>
      </c>
      <c r="GI5" s="83">
        <v>100</v>
      </c>
      <c r="GJ5" s="83">
        <v>100</v>
      </c>
      <c r="GK5" s="83">
        <v>100</v>
      </c>
      <c r="GL5" s="83">
        <v>100</v>
      </c>
      <c r="GM5" s="83">
        <v>100</v>
      </c>
      <c r="GN5" s="83">
        <v>100</v>
      </c>
      <c r="GO5" s="83">
        <v>100</v>
      </c>
      <c r="GP5" s="83">
        <v>100</v>
      </c>
      <c r="GQ5" s="83">
        <v>100</v>
      </c>
      <c r="GR5" s="83">
        <v>100</v>
      </c>
      <c r="GS5" s="83">
        <v>100</v>
      </c>
      <c r="GT5" s="83">
        <v>100</v>
      </c>
      <c r="GU5" s="83">
        <v>100</v>
      </c>
      <c r="GV5" s="83">
        <v>100</v>
      </c>
      <c r="GW5" s="83">
        <v>100</v>
      </c>
      <c r="GX5" s="83">
        <v>100</v>
      </c>
      <c r="GY5" s="83">
        <v>100</v>
      </c>
      <c r="GZ5" s="83">
        <v>100</v>
      </c>
      <c r="HA5" s="83">
        <v>100</v>
      </c>
      <c r="HB5" s="83">
        <v>100</v>
      </c>
      <c r="HC5" s="83">
        <v>100</v>
      </c>
      <c r="HD5" s="83">
        <v>100</v>
      </c>
      <c r="HE5" s="83">
        <v>100</v>
      </c>
      <c r="HF5" s="83">
        <v>100</v>
      </c>
      <c r="HG5" s="83">
        <v>100</v>
      </c>
      <c r="HH5" s="83">
        <v>100</v>
      </c>
      <c r="HI5" s="83">
        <v>100</v>
      </c>
      <c r="HJ5" s="83">
        <v>100</v>
      </c>
      <c r="HK5" s="83">
        <v>100</v>
      </c>
      <c r="HL5" s="83">
        <v>100</v>
      </c>
      <c r="HM5" s="83">
        <v>100</v>
      </c>
      <c r="HN5" s="83">
        <v>100</v>
      </c>
      <c r="HO5" s="83">
        <v>100</v>
      </c>
      <c r="HP5" s="83">
        <v>100</v>
      </c>
      <c r="HQ5" s="83">
        <v>100</v>
      </c>
      <c r="HR5" s="83">
        <v>100.33866113046813</v>
      </c>
      <c r="HS5" s="83">
        <v>100.65639109352782</v>
      </c>
      <c r="HT5" s="83">
        <v>101.06271660476116</v>
      </c>
      <c r="HU5" s="83">
        <v>101.03679762551791</v>
      </c>
      <c r="HV5" s="83">
        <v>101.68796043272278</v>
      </c>
      <c r="HW5" s="83">
        <v>102.44832592410835</v>
      </c>
      <c r="HX5" s="83">
        <v>102.70229571257225</v>
      </c>
      <c r="HY5" s="83">
        <v>102.83020592542678</v>
      </c>
      <c r="HZ5" s="83">
        <v>103.28203117604679</v>
      </c>
      <c r="IA5" s="83">
        <v>103.46293087763753</v>
      </c>
      <c r="IB5" s="83">
        <v>103.68281859414519</v>
      </c>
      <c r="IC5" s="83">
        <v>104.134749999555</v>
      </c>
      <c r="ID5" s="83">
        <v>104.49435183549073</v>
      </c>
      <c r="IE5" s="83">
        <v>104.95519705434398</v>
      </c>
      <c r="IF5" s="83">
        <v>106.25884539220179</v>
      </c>
      <c r="IG5" s="83">
        <v>106.77782533193712</v>
      </c>
      <c r="IH5" s="83">
        <v>107.79181597973759</v>
      </c>
      <c r="II5" s="83">
        <v>108.65247847049316</v>
      </c>
      <c r="IJ5" s="83">
        <v>109.05377218714074</v>
      </c>
      <c r="IK5" s="83">
        <v>107.4890327492682</v>
      </c>
      <c r="IL5" s="83">
        <v>107.43346260579553</v>
      </c>
      <c r="IM5" s="83">
        <v>107.78662539830778</v>
      </c>
      <c r="IN5" s="83">
        <v>108.09343441965859</v>
      </c>
      <c r="IO5" s="83">
        <v>108.54520932868947</v>
      </c>
      <c r="IP5" s="83">
        <v>108.92026281335504</v>
      </c>
      <c r="IQ5" s="83">
        <v>109.26713025663007</v>
      </c>
      <c r="IR5" s="83">
        <v>109.37336895390101</v>
      </c>
      <c r="IS5" s="83">
        <v>110.62363578317928</v>
      </c>
      <c r="IT5" s="83">
        <v>110.08586459405934</v>
      </c>
      <c r="IU5" s="83">
        <v>110.67956403395738</v>
      </c>
      <c r="IV5" s="83">
        <v>110.98302991609248</v>
      </c>
      <c r="IW5" s="83">
        <v>111.42063703277721</v>
      </c>
      <c r="IX5" s="83">
        <v>112.08790155091664</v>
      </c>
      <c r="IY5" s="83">
        <v>112.50491444313109</v>
      </c>
      <c r="IZ5" s="83">
        <v>113.09343146356879</v>
      </c>
      <c r="JA5" s="83">
        <v>113.26352523934227</v>
      </c>
      <c r="JB5" s="83">
        <v>113.68384921353307</v>
      </c>
      <c r="JC5" s="83">
        <v>113.64711975221257</v>
      </c>
      <c r="JD5" s="83">
        <v>115.01530284512404</v>
      </c>
      <c r="JE5" s="83">
        <v>115.22345779108407</v>
      </c>
      <c r="JF5" s="83">
        <v>116.37724839498463</v>
      </c>
      <c r="JG5" s="83">
        <v>116.15311121372689</v>
      </c>
      <c r="JH5" s="83">
        <v>116.72823323751474</v>
      </c>
      <c r="JI5" s="83">
        <v>117.29456453501697</v>
      </c>
      <c r="JJ5" s="83">
        <v>116.9748146922303</v>
      </c>
      <c r="JK5" s="83">
        <v>117.36558204996012</v>
      </c>
      <c r="JL5" s="83">
        <v>117.33849902133646</v>
      </c>
      <c r="JM5" s="83">
        <v>114.64585491418704</v>
      </c>
      <c r="JN5" s="83">
        <v>114.75653592644606</v>
      </c>
      <c r="JO5" s="83">
        <v>114.67409027936733</v>
      </c>
      <c r="JP5" s="83">
        <v>114.65982464960366</v>
      </c>
      <c r="JQ5" s="83">
        <v>114.40051264914044</v>
      </c>
      <c r="JR5" s="201"/>
    </row>
    <row r="6" spans="1:278" s="199" customFormat="1" ht="15" customHeight="1" x14ac:dyDescent="0.25">
      <c r="A6" s="82" t="s">
        <v>152</v>
      </c>
      <c r="B6" s="83">
        <v>100</v>
      </c>
      <c r="C6" s="83">
        <v>115.78799905157686</v>
      </c>
      <c r="D6" s="83">
        <v>117.45729687939142</v>
      </c>
      <c r="E6" s="83">
        <v>123.35989176935622</v>
      </c>
      <c r="F6" s="83">
        <v>124.71340251976396</v>
      </c>
      <c r="G6" s="83">
        <v>116.41046661222067</v>
      </c>
      <c r="H6" s="83">
        <v>107.52201575331361</v>
      </c>
      <c r="I6" s="83">
        <v>111.41626081411725</v>
      </c>
      <c r="J6" s="83">
        <v>109.31751371134233</v>
      </c>
      <c r="K6" s="83">
        <v>114.45687251305097</v>
      </c>
      <c r="L6" s="83">
        <v>104.02912581384076</v>
      </c>
      <c r="M6" s="83">
        <v>102.12903979677364</v>
      </c>
      <c r="N6" s="83">
        <v>92.075590190562636</v>
      </c>
      <c r="O6" s="83">
        <v>88.750617406907864</v>
      </c>
      <c r="P6" s="83">
        <v>99.141709643915817</v>
      </c>
      <c r="Q6" s="83">
        <v>93.267956149849326</v>
      </c>
      <c r="R6" s="83">
        <v>88.085616862964713</v>
      </c>
      <c r="S6" s="83">
        <v>90.348305239305276</v>
      </c>
      <c r="T6" s="83">
        <v>96.482084536676751</v>
      </c>
      <c r="U6" s="83">
        <v>94.488558182118553</v>
      </c>
      <c r="V6" s="83">
        <v>86.897145675791265</v>
      </c>
      <c r="W6" s="83">
        <v>82.267529763658729</v>
      </c>
      <c r="X6" s="83">
        <v>70.143951706448604</v>
      </c>
      <c r="Y6" s="83">
        <v>75.832696301988193</v>
      </c>
      <c r="Z6" s="83">
        <v>85.747649497171665</v>
      </c>
      <c r="AA6" s="83">
        <v>91.599389279592941</v>
      </c>
      <c r="AB6" s="83">
        <v>96.541383668046294</v>
      </c>
      <c r="AC6" s="83">
        <v>98.595343125587306</v>
      </c>
      <c r="AD6" s="83">
        <v>102.36867642123487</v>
      </c>
      <c r="AE6" s="83">
        <v>100.2176386695958</v>
      </c>
      <c r="AF6" s="83">
        <v>95.375226685235646</v>
      </c>
      <c r="AG6" s="83">
        <v>83.596275005193959</v>
      </c>
      <c r="AH6" s="83">
        <v>78.258400086037028</v>
      </c>
      <c r="AI6" s="83">
        <v>78.521825097723422</v>
      </c>
      <c r="AJ6" s="83">
        <v>70.970569107213521</v>
      </c>
      <c r="AK6" s="83">
        <v>75.852864757732959</v>
      </c>
      <c r="AL6" s="83">
        <v>80.746158957734878</v>
      </c>
      <c r="AM6" s="83">
        <v>73.523654552261732</v>
      </c>
      <c r="AN6" s="83">
        <v>70.373663452160372</v>
      </c>
      <c r="AO6" s="83">
        <v>68.974024473827114</v>
      </c>
      <c r="AP6" s="83">
        <v>66.401817502583825</v>
      </c>
      <c r="AQ6" s="83">
        <v>70.669288545276245</v>
      </c>
      <c r="AR6" s="83">
        <v>71.628686146283727</v>
      </c>
      <c r="AS6" s="83">
        <v>78.28891082084705</v>
      </c>
      <c r="AT6" s="83">
        <v>83.49971839462971</v>
      </c>
      <c r="AU6" s="83">
        <v>93.467053541301397</v>
      </c>
      <c r="AV6" s="83">
        <v>87.853918957537061</v>
      </c>
      <c r="AW6" s="83">
        <v>94.972767702661685</v>
      </c>
      <c r="AX6" s="83">
        <v>92.883533724634347</v>
      </c>
      <c r="AY6" s="83">
        <v>94.329689197126882</v>
      </c>
      <c r="AZ6" s="83">
        <v>98.287361627678578</v>
      </c>
      <c r="BA6" s="83">
        <v>101.96355267683981</v>
      </c>
      <c r="BB6" s="83">
        <v>104.18569161689248</v>
      </c>
      <c r="BC6" s="83">
        <v>99.099900486324103</v>
      </c>
      <c r="BD6" s="83">
        <v>94.447677389195903</v>
      </c>
      <c r="BE6" s="83">
        <v>96.391756140534341</v>
      </c>
      <c r="BF6" s="83">
        <v>97.178337434255013</v>
      </c>
      <c r="BG6" s="83">
        <v>99.220647766845332</v>
      </c>
      <c r="BH6" s="83">
        <v>102.72566367766944</v>
      </c>
      <c r="BI6" s="83">
        <v>102.62826593537984</v>
      </c>
      <c r="BJ6" s="83">
        <v>105.69060878202605</v>
      </c>
      <c r="BK6" s="83">
        <v>108.25356492724691</v>
      </c>
      <c r="BL6" s="83">
        <v>112.94390604002562</v>
      </c>
      <c r="BM6" s="83">
        <v>121.29096917057609</v>
      </c>
      <c r="BN6" s="83">
        <v>114.97544395093315</v>
      </c>
      <c r="BO6" s="83">
        <v>113.21956834872294</v>
      </c>
      <c r="BP6" s="83">
        <v>123.50782210306008</v>
      </c>
      <c r="BQ6" s="83">
        <v>131.13020248363824</v>
      </c>
      <c r="BR6" s="83">
        <v>139.29817516435565</v>
      </c>
      <c r="BS6" s="83">
        <v>140.73893206369615</v>
      </c>
      <c r="BT6" s="83">
        <v>158.32139248296912</v>
      </c>
      <c r="BU6" s="83">
        <v>148.8484238322537</v>
      </c>
      <c r="BV6" s="83">
        <v>162.07547558348062</v>
      </c>
      <c r="BW6" s="83">
        <v>169.59574533930967</v>
      </c>
      <c r="BX6" s="83">
        <v>185.28485281658632</v>
      </c>
      <c r="BY6" s="83">
        <v>189.08725774262319</v>
      </c>
      <c r="BZ6" s="83">
        <v>188.94661787105429</v>
      </c>
      <c r="CA6" s="83">
        <v>193.89923928348097</v>
      </c>
      <c r="CB6" s="83">
        <v>168.51101890263172</v>
      </c>
      <c r="CC6" s="83">
        <v>169.16146473369085</v>
      </c>
      <c r="CD6" s="83">
        <v>174.16106069632517</v>
      </c>
      <c r="CE6" s="83">
        <v>178.96523315299385</v>
      </c>
      <c r="CF6" s="83">
        <v>182.6558841577336</v>
      </c>
      <c r="CG6" s="83">
        <v>191.3947066313076</v>
      </c>
      <c r="CH6" s="83">
        <v>196.20730889688326</v>
      </c>
      <c r="CI6" s="83">
        <v>206.17302713260432</v>
      </c>
      <c r="CJ6" s="83">
        <v>209.68665552461547</v>
      </c>
      <c r="CK6" s="83">
        <v>204.00102565622723</v>
      </c>
      <c r="CL6" s="83">
        <v>210.25337875008844</v>
      </c>
      <c r="CM6" s="83">
        <v>214.12866285932475</v>
      </c>
      <c r="CN6" s="83">
        <v>228.5692812531878</v>
      </c>
      <c r="CO6" s="83">
        <v>236.81271345631035</v>
      </c>
      <c r="CP6" s="83">
        <v>243.61269111932896</v>
      </c>
      <c r="CQ6" s="83">
        <v>237.85044586094986</v>
      </c>
      <c r="CR6" s="83">
        <v>253.28820083258768</v>
      </c>
      <c r="CS6" s="83">
        <v>274.77020907225517</v>
      </c>
      <c r="CT6" s="83">
        <v>254.78763198512397</v>
      </c>
      <c r="CU6" s="83">
        <v>259.78064169746267</v>
      </c>
      <c r="CV6" s="83">
        <v>230.34950206040563</v>
      </c>
      <c r="CW6" s="83">
        <v>235.41984032971789</v>
      </c>
      <c r="CX6" s="83">
        <v>213.96656276349296</v>
      </c>
      <c r="CY6" s="83">
        <v>237.15669354657749</v>
      </c>
      <c r="CZ6" s="83">
        <v>242.83500807009497</v>
      </c>
      <c r="DA6" s="83">
        <v>217.56618911850711</v>
      </c>
      <c r="DB6" s="83">
        <v>213.95364904428061</v>
      </c>
      <c r="DC6" s="83">
        <v>212.5648308757373</v>
      </c>
      <c r="DD6" s="83">
        <v>185.01008856713452</v>
      </c>
      <c r="DE6" s="83">
        <v>150.58611891011009</v>
      </c>
      <c r="DF6" s="83">
        <v>140.41186891433833</v>
      </c>
      <c r="DG6" s="83">
        <v>136.38332998429638</v>
      </c>
      <c r="DH6" s="83">
        <v>139.51106545472311</v>
      </c>
      <c r="DI6" s="83">
        <v>132.04640317184925</v>
      </c>
      <c r="DJ6" s="83">
        <v>140.98509085555867</v>
      </c>
      <c r="DK6" s="83">
        <v>165.20566918328927</v>
      </c>
      <c r="DL6" s="83">
        <v>184.29570423355824</v>
      </c>
      <c r="DM6" s="83">
        <v>187.6311178033101</v>
      </c>
      <c r="DN6" s="83">
        <v>205.61727746982456</v>
      </c>
      <c r="DO6" s="83">
        <v>204.44039962992977</v>
      </c>
      <c r="DP6" s="83">
        <v>219.35892776738194</v>
      </c>
      <c r="DQ6" s="83">
        <v>218.54688073256551</v>
      </c>
      <c r="DR6" s="83">
        <v>223.43418991181323</v>
      </c>
      <c r="DS6" s="83">
        <v>242.20044354320669</v>
      </c>
      <c r="DT6" s="83">
        <v>237.91654428641499</v>
      </c>
      <c r="DU6" s="83">
        <v>245.0843553199812</v>
      </c>
      <c r="DV6" s="83">
        <v>267.86913078891735</v>
      </c>
      <c r="DW6" s="83">
        <v>276.13687452616387</v>
      </c>
      <c r="DX6" s="83">
        <v>274.16113177013267</v>
      </c>
      <c r="DY6" s="83">
        <v>276.8201968986574</v>
      </c>
      <c r="DZ6" s="83">
        <v>281.88727370276325</v>
      </c>
      <c r="EA6" s="83">
        <v>283.99415919551024</v>
      </c>
      <c r="EB6" s="83">
        <v>295.04942660139858</v>
      </c>
      <c r="EC6" s="83">
        <v>298.28694885935482</v>
      </c>
      <c r="ED6" s="83">
        <v>311.52594010515315</v>
      </c>
      <c r="EE6" s="83">
        <v>319.02395516328835</v>
      </c>
      <c r="EF6" s="83">
        <v>298.90413863753963</v>
      </c>
      <c r="EG6" s="83">
        <v>294.69857328736964</v>
      </c>
      <c r="EH6" s="83">
        <v>302.39420424917603</v>
      </c>
      <c r="EI6" s="83">
        <v>297.70702920765137</v>
      </c>
      <c r="EJ6" s="83">
        <v>300.26639126243174</v>
      </c>
      <c r="EK6" s="83">
        <v>296.28272085661536</v>
      </c>
      <c r="EL6" s="83">
        <v>299.47441483374087</v>
      </c>
      <c r="EM6" s="83">
        <v>277.47602903847019</v>
      </c>
      <c r="EN6" s="83">
        <v>258.4467190751202</v>
      </c>
      <c r="EO6" s="83">
        <v>277.35480930818824</v>
      </c>
      <c r="EP6" s="83">
        <v>271.96302561660497</v>
      </c>
      <c r="EQ6" s="83">
        <v>276.64876659644034</v>
      </c>
      <c r="ER6" s="83">
        <v>304.69001533312786</v>
      </c>
      <c r="ES6" s="83">
        <v>315.218277251833</v>
      </c>
      <c r="ET6" s="83">
        <v>310.27008974272877</v>
      </c>
      <c r="EU6" s="83">
        <v>308.83986842361787</v>
      </c>
      <c r="EV6" s="83">
        <v>294.53176547651515</v>
      </c>
      <c r="EW6" s="83">
        <v>301.85298865193812</v>
      </c>
      <c r="EX6" s="83">
        <v>317.63700356321033</v>
      </c>
      <c r="EY6" s="83">
        <v>310.07978060800934</v>
      </c>
      <c r="EZ6" s="83">
        <v>322.00507168838715</v>
      </c>
      <c r="FA6" s="83">
        <v>320.8162330105182</v>
      </c>
      <c r="FB6" s="83">
        <v>322.18726860947049</v>
      </c>
      <c r="FC6" s="83">
        <v>333.89769056340396</v>
      </c>
      <c r="FD6" s="83">
        <v>330.52225647569281</v>
      </c>
      <c r="FE6" s="83">
        <v>340.06298106647444</v>
      </c>
      <c r="FF6" s="83">
        <v>343.92400679950396</v>
      </c>
      <c r="FG6" s="83">
        <v>339.34186514425551</v>
      </c>
      <c r="FH6" s="83">
        <v>336.17585707446307</v>
      </c>
      <c r="FI6" s="83">
        <v>312.30009548461021</v>
      </c>
      <c r="FJ6" s="83">
        <v>306.5088264566848</v>
      </c>
      <c r="FK6" s="83">
        <v>297.20310072090626</v>
      </c>
      <c r="FL6" s="83">
        <v>310.10069969390355</v>
      </c>
      <c r="FM6" s="83">
        <v>323.79300079116308</v>
      </c>
      <c r="FN6" s="83">
        <v>316.56056616997006</v>
      </c>
      <c r="FO6" s="83">
        <v>308.95967447690049</v>
      </c>
      <c r="FP6" s="83">
        <v>293.29769133582096</v>
      </c>
      <c r="FQ6" s="83">
        <v>295.76121972625765</v>
      </c>
      <c r="FR6" s="83">
        <v>308.98125227792303</v>
      </c>
      <c r="FS6" s="83">
        <v>310.69408793945098</v>
      </c>
      <c r="FT6" s="83">
        <v>328.22441297750981</v>
      </c>
      <c r="FU6" s="83">
        <v>332.46093430376243</v>
      </c>
      <c r="FV6" s="83">
        <v>343.6528759287678</v>
      </c>
      <c r="FW6" s="83">
        <v>356.52065058144444</v>
      </c>
      <c r="FX6" s="83">
        <v>344.7743145039571</v>
      </c>
      <c r="FY6" s="83">
        <v>350.26655534087308</v>
      </c>
      <c r="FZ6" s="83">
        <v>349.09041714544395</v>
      </c>
      <c r="GA6" s="83">
        <v>341.14345982182653</v>
      </c>
      <c r="GB6" s="83">
        <v>367.30469086631228</v>
      </c>
      <c r="GC6" s="83">
        <v>379.15658568864893</v>
      </c>
      <c r="GD6" s="83">
        <v>388.31774150586699</v>
      </c>
      <c r="GE6" s="83">
        <v>391.22712571183678</v>
      </c>
      <c r="GF6" s="83">
        <v>388.13739275428088</v>
      </c>
      <c r="GG6" s="83">
        <v>373.21421703734796</v>
      </c>
      <c r="GH6" s="83">
        <v>360.08326853067086</v>
      </c>
      <c r="GI6" s="83">
        <v>322.361966493468</v>
      </c>
      <c r="GJ6" s="83">
        <v>313.29774389113925</v>
      </c>
      <c r="GK6" s="83">
        <v>338.36583581465629</v>
      </c>
      <c r="GL6" s="83">
        <v>343.53185377801236</v>
      </c>
      <c r="GM6" s="83">
        <v>326.01849929708641</v>
      </c>
      <c r="GN6" s="83">
        <v>307.41640260428954</v>
      </c>
      <c r="GO6" s="83">
        <v>304.73501766464994</v>
      </c>
      <c r="GP6" s="83">
        <v>326.32681879597112</v>
      </c>
      <c r="GQ6" s="83">
        <v>329.12089879861196</v>
      </c>
      <c r="GR6" s="83">
        <v>329.96850127655796</v>
      </c>
      <c r="GS6" s="83">
        <v>343.31589227577695</v>
      </c>
      <c r="GT6" s="83">
        <v>356.57133785649086</v>
      </c>
      <c r="GU6" s="83">
        <v>365.41181347548513</v>
      </c>
      <c r="GV6" s="83">
        <v>365.09002021008928</v>
      </c>
      <c r="GW6" s="83">
        <v>374.82299883973155</v>
      </c>
      <c r="GX6" s="83">
        <v>363.89481967215647</v>
      </c>
      <c r="GY6" s="83">
        <v>368.43447953541886</v>
      </c>
      <c r="GZ6" s="83">
        <v>378.20249777014936</v>
      </c>
      <c r="HA6" s="83">
        <v>392.97557403296406</v>
      </c>
      <c r="HB6" s="83">
        <v>404.2788410895343</v>
      </c>
      <c r="HC6" s="83">
        <v>406.14736595065528</v>
      </c>
      <c r="HD6" s="83">
        <v>402.44932398439806</v>
      </c>
      <c r="HE6" s="83">
        <v>400.49319934002892</v>
      </c>
      <c r="HF6" s="83">
        <v>405.70607820924909</v>
      </c>
      <c r="HG6" s="83">
        <v>411.20852499734463</v>
      </c>
      <c r="HH6" s="83">
        <v>411.05766995152368</v>
      </c>
      <c r="HI6" s="83">
        <v>425.57125323034722</v>
      </c>
      <c r="HJ6" s="83">
        <v>414.85904801804645</v>
      </c>
      <c r="HK6" s="83">
        <v>426.30369583337688</v>
      </c>
      <c r="HL6" s="83">
        <v>441.68613414443877</v>
      </c>
      <c r="HM6" s="83">
        <v>431.22095609848759</v>
      </c>
      <c r="HN6" s="83">
        <v>417.26262519682842</v>
      </c>
      <c r="HO6" s="83">
        <v>422.15344795038851</v>
      </c>
      <c r="HP6" s="83">
        <v>418.40499717688073</v>
      </c>
      <c r="HQ6" s="83">
        <v>399.67009670087435</v>
      </c>
      <c r="HR6" s="83">
        <v>408.70522790162005</v>
      </c>
      <c r="HS6" s="83">
        <v>398.25707307047736</v>
      </c>
      <c r="HT6" s="83">
        <v>375.09051158699714</v>
      </c>
      <c r="HU6" s="83">
        <v>392.88040938477963</v>
      </c>
      <c r="HV6" s="83">
        <v>379.27194938901079</v>
      </c>
      <c r="HW6" s="83">
        <v>407.58079781927103</v>
      </c>
      <c r="HX6" s="83">
        <v>413.8853501749004</v>
      </c>
      <c r="HY6" s="83">
        <v>427.18425143953999</v>
      </c>
      <c r="HZ6" s="83">
        <v>437.26227854777244</v>
      </c>
      <c r="IA6" s="83">
        <v>408.4736359860255</v>
      </c>
      <c r="IB6" s="83">
        <v>427.22465220491836</v>
      </c>
      <c r="IC6" s="83">
        <v>433.67571648790982</v>
      </c>
      <c r="ID6" s="83">
        <v>418.8597694815715</v>
      </c>
      <c r="IE6" s="83">
        <v>430.60230406306022</v>
      </c>
      <c r="IF6" s="83">
        <v>438.06779223212214</v>
      </c>
      <c r="IG6" s="83">
        <v>442.75312641082894</v>
      </c>
      <c r="IH6" s="83">
        <v>467.38512637863937</v>
      </c>
      <c r="II6" s="83">
        <v>455.12210001915224</v>
      </c>
      <c r="IJ6" s="83">
        <v>434.97869384100034</v>
      </c>
      <c r="IK6" s="83">
        <v>361.6553973591765</v>
      </c>
      <c r="IL6" s="83">
        <v>395.99011830288327</v>
      </c>
      <c r="IM6" s="83">
        <v>394.07569504115389</v>
      </c>
      <c r="IN6" s="83">
        <v>424.19372793615776</v>
      </c>
      <c r="IO6" s="83">
        <v>441.87776350410257</v>
      </c>
      <c r="IP6" s="83">
        <v>450.0685839402355</v>
      </c>
      <c r="IQ6" s="83">
        <v>449.96669084433807</v>
      </c>
      <c r="IR6" s="83">
        <v>466.09416849843609</v>
      </c>
      <c r="IS6" s="83">
        <v>498.35490551594029</v>
      </c>
      <c r="IT6" s="83">
        <v>523.86792643476417</v>
      </c>
      <c r="IU6" s="83">
        <v>543.06994312498841</v>
      </c>
      <c r="IV6" s="83">
        <v>547.47583933974806</v>
      </c>
      <c r="IW6" s="83">
        <v>553.48756339829617</v>
      </c>
      <c r="IX6" s="83">
        <v>555.97214263000274</v>
      </c>
      <c r="IY6" s="83">
        <v>554.93222641800071</v>
      </c>
      <c r="IZ6" s="83">
        <v>575.68726120633494</v>
      </c>
      <c r="JA6" s="83">
        <v>539.52220952961056</v>
      </c>
      <c r="JB6" s="83">
        <v>555.59951007850361</v>
      </c>
      <c r="JC6" s="83">
        <v>542.63336922029441</v>
      </c>
      <c r="JD6" s="83">
        <v>548.63493918546646</v>
      </c>
      <c r="JE6" s="83">
        <v>536.55575994603294</v>
      </c>
      <c r="JF6" s="83">
        <v>534.99544513778255</v>
      </c>
      <c r="JG6" s="83">
        <v>524.77018204536057</v>
      </c>
      <c r="JH6" s="83">
        <v>494.63622410041427</v>
      </c>
      <c r="JI6" s="83">
        <v>485.98935114451302</v>
      </c>
      <c r="JJ6" s="83">
        <v>475.37598291380539</v>
      </c>
      <c r="JK6" s="83">
        <v>469.06946687717726</v>
      </c>
      <c r="JL6" s="83">
        <v>447.29880428981664</v>
      </c>
      <c r="JM6" s="83">
        <v>460.45031675285975</v>
      </c>
      <c r="JN6" s="83">
        <v>467.31094472100904</v>
      </c>
      <c r="JO6" s="83">
        <v>424.72873748374326</v>
      </c>
      <c r="JP6" s="83">
        <v>406.84696695204207</v>
      </c>
      <c r="JQ6" s="83">
        <v>447.95530612754771</v>
      </c>
      <c r="JR6" s="201"/>
    </row>
    <row r="7" spans="1:278" s="199" customFormat="1" ht="15" customHeight="1" x14ac:dyDescent="0.25">
      <c r="A7" s="82" t="s">
        <v>24</v>
      </c>
      <c r="B7" s="83">
        <v>100</v>
      </c>
      <c r="C7" s="83">
        <v>142.26467720969328</v>
      </c>
      <c r="D7" s="83">
        <v>147.86517073172851</v>
      </c>
      <c r="E7" s="83">
        <v>143.20481649726182</v>
      </c>
      <c r="F7" s="83">
        <v>186.64274115642513</v>
      </c>
      <c r="G7" s="83">
        <v>187.38838359342913</v>
      </c>
      <c r="H7" s="83">
        <v>153.9496478717287</v>
      </c>
      <c r="I7" s="83">
        <v>141.99675288621725</v>
      </c>
      <c r="J7" s="83">
        <v>146.48670473713392</v>
      </c>
      <c r="K7" s="83">
        <v>170.01693571314385</v>
      </c>
      <c r="L7" s="83">
        <v>144.6641772593089</v>
      </c>
      <c r="M7" s="83">
        <v>143.25541824541503</v>
      </c>
      <c r="N7" s="83">
        <v>123.55906558415053</v>
      </c>
      <c r="O7" s="83">
        <v>114.2172253595291</v>
      </c>
      <c r="P7" s="83">
        <v>132.67065551610813</v>
      </c>
      <c r="Q7" s="83">
        <v>128.22212006906003</v>
      </c>
      <c r="R7" s="83">
        <v>124.87067661582758</v>
      </c>
      <c r="S7" s="83">
        <v>127.60574376291153</v>
      </c>
      <c r="T7" s="83">
        <v>144.03675627015446</v>
      </c>
      <c r="U7" s="83">
        <v>148.9245316675669</v>
      </c>
      <c r="V7" s="83">
        <v>131.90183084678878</v>
      </c>
      <c r="W7" s="83">
        <v>137.45572657513824</v>
      </c>
      <c r="X7" s="83">
        <v>117.04186297079318</v>
      </c>
      <c r="Y7" s="83">
        <v>128.19235616231256</v>
      </c>
      <c r="Z7" s="83">
        <v>149.13636079453894</v>
      </c>
      <c r="AA7" s="83">
        <v>156.47395621957634</v>
      </c>
      <c r="AB7" s="83">
        <v>184.67848694873652</v>
      </c>
      <c r="AC7" s="83">
        <v>188.38509578247991</v>
      </c>
      <c r="AD7" s="83">
        <v>200.8533382060169</v>
      </c>
      <c r="AE7" s="83">
        <v>203.82786313041018</v>
      </c>
      <c r="AF7" s="83">
        <v>203.90858268730787</v>
      </c>
      <c r="AG7" s="83">
        <v>177.0617520137464</v>
      </c>
      <c r="AH7" s="83">
        <v>167.39838342594834</v>
      </c>
      <c r="AI7" s="83">
        <v>166.60859703446187</v>
      </c>
      <c r="AJ7" s="83">
        <v>157.18462219838622</v>
      </c>
      <c r="AK7" s="83">
        <v>171.86203836467303</v>
      </c>
      <c r="AL7" s="83">
        <v>177.22235078599684</v>
      </c>
      <c r="AM7" s="83">
        <v>164.80751890727819</v>
      </c>
      <c r="AN7" s="83">
        <v>162.2598099887818</v>
      </c>
      <c r="AO7" s="83">
        <v>170.40491146108363</v>
      </c>
      <c r="AP7" s="83">
        <v>166.32889630018099</v>
      </c>
      <c r="AQ7" s="83">
        <v>179.723190473431</v>
      </c>
      <c r="AR7" s="83">
        <v>190.88491786268031</v>
      </c>
      <c r="AS7" s="83">
        <v>207.49877044662719</v>
      </c>
      <c r="AT7" s="83">
        <v>209.31048578089715</v>
      </c>
      <c r="AU7" s="83">
        <v>241.10647022384808</v>
      </c>
      <c r="AV7" s="83">
        <v>239.94114018686204</v>
      </c>
      <c r="AW7" s="83">
        <v>239.5762968290891</v>
      </c>
      <c r="AX7" s="83">
        <v>238.27244620539335</v>
      </c>
      <c r="AY7" s="83">
        <v>256.94238897491493</v>
      </c>
      <c r="AZ7" s="83">
        <v>268.7764830889476</v>
      </c>
      <c r="BA7" s="83">
        <v>285.17546775168483</v>
      </c>
      <c r="BB7" s="83">
        <v>305.01008006677159</v>
      </c>
      <c r="BC7" s="83">
        <v>280.60946336273128</v>
      </c>
      <c r="BD7" s="83">
        <v>251.26683302632125</v>
      </c>
      <c r="BE7" s="83">
        <v>253.30840679962492</v>
      </c>
      <c r="BF7" s="83">
        <v>251.50553433522984</v>
      </c>
      <c r="BG7" s="83">
        <v>260.93642186134741</v>
      </c>
      <c r="BH7" s="83">
        <v>274.54832458600038</v>
      </c>
      <c r="BI7" s="83">
        <v>277.59635350424799</v>
      </c>
      <c r="BJ7" s="83">
        <v>276.72066049239169</v>
      </c>
      <c r="BK7" s="83">
        <v>282.9206081931398</v>
      </c>
      <c r="BL7" s="83">
        <v>301.7001475530239</v>
      </c>
      <c r="BM7" s="83">
        <v>322.29511051189854</v>
      </c>
      <c r="BN7" s="83">
        <v>305.62145075804278</v>
      </c>
      <c r="BO7" s="83">
        <v>295.15810296165995</v>
      </c>
      <c r="BP7" s="83">
        <v>319.05452246418673</v>
      </c>
      <c r="BQ7" s="83">
        <v>341.15834264611078</v>
      </c>
      <c r="BR7" s="83">
        <v>362.65710167279587</v>
      </c>
      <c r="BS7" s="83">
        <v>378.27900327244208</v>
      </c>
      <c r="BT7" s="83">
        <v>430.05685753930544</v>
      </c>
      <c r="BU7" s="83">
        <v>396.0544602214909</v>
      </c>
      <c r="BV7" s="83">
        <v>432.67162521515672</v>
      </c>
      <c r="BW7" s="83">
        <v>459.86830856177204</v>
      </c>
      <c r="BX7" s="83">
        <v>506.06319578682417</v>
      </c>
      <c r="BY7" s="83">
        <v>543.47943904387716</v>
      </c>
      <c r="BZ7" s="83">
        <v>547.13528778253385</v>
      </c>
      <c r="CA7" s="83">
        <v>565.63792054429132</v>
      </c>
      <c r="CB7" s="83">
        <v>474.89822107724382</v>
      </c>
      <c r="CC7" s="83">
        <v>471.80144963836727</v>
      </c>
      <c r="CD7" s="83">
        <v>495.50572747685948</v>
      </c>
      <c r="CE7" s="83">
        <v>516.97605118609795</v>
      </c>
      <c r="CF7" s="83">
        <v>529.24980209225203</v>
      </c>
      <c r="CG7" s="83">
        <v>560.59968470553792</v>
      </c>
      <c r="CH7" s="83">
        <v>574.88941457944009</v>
      </c>
      <c r="CI7" s="83">
        <v>608.85142708786793</v>
      </c>
      <c r="CJ7" s="83">
        <v>619.52514435664261</v>
      </c>
      <c r="CK7" s="83">
        <v>584.98893573741873</v>
      </c>
      <c r="CL7" s="83">
        <v>608.96014562199957</v>
      </c>
      <c r="CM7" s="83">
        <v>626.32474923661107</v>
      </c>
      <c r="CN7" s="83">
        <v>648.17120588398507</v>
      </c>
      <c r="CO7" s="83">
        <v>667.09931757669267</v>
      </c>
      <c r="CP7" s="83">
        <v>693.23434009331083</v>
      </c>
      <c r="CQ7" s="83">
        <v>672.31736943625617</v>
      </c>
      <c r="CR7" s="83">
        <v>725.89181119189709</v>
      </c>
      <c r="CS7" s="83">
        <v>802.72966513392669</v>
      </c>
      <c r="CT7" s="83">
        <v>770.57580368872016</v>
      </c>
      <c r="CU7" s="83">
        <v>819.52936555693964</v>
      </c>
      <c r="CV7" s="83">
        <v>697.45181860445666</v>
      </c>
      <c r="CW7" s="83">
        <v>687.5541790567155</v>
      </c>
      <c r="CX7" s="83">
        <v>606.47020662629382</v>
      </c>
      <c r="CY7" s="83">
        <v>658.57436741012839</v>
      </c>
      <c r="CZ7" s="83">
        <v>680.2847412100964</v>
      </c>
      <c r="DA7" s="83">
        <v>592.14328671913131</v>
      </c>
      <c r="DB7" s="83">
        <v>596.75285133784439</v>
      </c>
      <c r="DC7" s="83">
        <v>581.72048944062851</v>
      </c>
      <c r="DD7" s="83">
        <v>491.73970463753864</v>
      </c>
      <c r="DE7" s="83">
        <v>384.21387848252954</v>
      </c>
      <c r="DF7" s="83">
        <v>335.27225182577803</v>
      </c>
      <c r="DG7" s="83">
        <v>319.69892150647797</v>
      </c>
      <c r="DH7" s="83">
        <v>319.77215453700933</v>
      </c>
      <c r="DI7" s="83">
        <v>304.24824596187062</v>
      </c>
      <c r="DJ7" s="83">
        <v>334.34732195313353</v>
      </c>
      <c r="DK7" s="83">
        <v>401.00930909602596</v>
      </c>
      <c r="DL7" s="83">
        <v>494.18592250339623</v>
      </c>
      <c r="DM7" s="83">
        <v>486.48353448533089</v>
      </c>
      <c r="DN7" s="83">
        <v>528.43438550990834</v>
      </c>
      <c r="DO7" s="83">
        <v>524.42189640060872</v>
      </c>
      <c r="DP7" s="83">
        <v>567.75989675175708</v>
      </c>
      <c r="DQ7" s="83">
        <v>560.72131135401787</v>
      </c>
      <c r="DR7" s="83">
        <v>585.57163008101213</v>
      </c>
      <c r="DS7" s="83">
        <v>642.91085928941345</v>
      </c>
      <c r="DT7" s="83">
        <v>653.31906561545941</v>
      </c>
      <c r="DU7" s="83">
        <v>657.10765816545461</v>
      </c>
      <c r="DV7" s="83">
        <v>729.59733153131651</v>
      </c>
      <c r="DW7" s="83">
        <v>757.33542862781815</v>
      </c>
      <c r="DX7" s="83">
        <v>744.03045584783149</v>
      </c>
      <c r="DY7" s="83">
        <v>755.15825947021858</v>
      </c>
      <c r="DZ7" s="83">
        <v>753.3429764690984</v>
      </c>
      <c r="EA7" s="83">
        <v>760.16626242475377</v>
      </c>
      <c r="EB7" s="83">
        <v>801.30131548187387</v>
      </c>
      <c r="EC7" s="83">
        <v>813.3514814702944</v>
      </c>
      <c r="ED7" s="83">
        <v>824.26680239592247</v>
      </c>
      <c r="EE7" s="83">
        <v>856.03045750734759</v>
      </c>
      <c r="EF7" s="83">
        <v>772.37850083894682</v>
      </c>
      <c r="EG7" s="83">
        <v>764.15852852557839</v>
      </c>
      <c r="EH7" s="83">
        <v>802.02580358389105</v>
      </c>
      <c r="EI7" s="83">
        <v>770.46899697040396</v>
      </c>
      <c r="EJ7" s="83">
        <v>750.22551170003828</v>
      </c>
      <c r="EK7" s="83">
        <v>743.94496172541028</v>
      </c>
      <c r="EL7" s="83">
        <v>740.74852016330055</v>
      </c>
      <c r="EM7" s="83">
        <v>645.73653699805482</v>
      </c>
      <c r="EN7" s="83">
        <v>615.52702480899472</v>
      </c>
      <c r="EO7" s="83">
        <v>657.91360362095884</v>
      </c>
      <c r="EP7" s="83">
        <v>619.30865776287999</v>
      </c>
      <c r="EQ7" s="83">
        <v>599.36845479022907</v>
      </c>
      <c r="ER7" s="83">
        <v>693.52649825963545</v>
      </c>
      <c r="ES7" s="83">
        <v>724.45374826488217</v>
      </c>
      <c r="ET7" s="83">
        <v>695.30354286727561</v>
      </c>
      <c r="EU7" s="83">
        <v>676.52043466356747</v>
      </c>
      <c r="EV7" s="83">
        <v>620.43799646937521</v>
      </c>
      <c r="EW7" s="83">
        <v>653.2201484585438</v>
      </c>
      <c r="EX7" s="83">
        <v>681.85866311596578</v>
      </c>
      <c r="EY7" s="83">
        <v>680.37818328877756</v>
      </c>
      <c r="EZ7" s="83">
        <v>725.17595127756874</v>
      </c>
      <c r="FA7" s="83">
        <v>705.58317987379303</v>
      </c>
      <c r="FB7" s="83">
        <v>712.65604056754478</v>
      </c>
      <c r="FC7" s="83">
        <v>723.95902498067596</v>
      </c>
      <c r="FD7" s="83">
        <v>736.58294905762227</v>
      </c>
      <c r="FE7" s="83">
        <v>728.16219894164124</v>
      </c>
      <c r="FF7" s="83">
        <v>733.96426637816035</v>
      </c>
      <c r="FG7" s="83">
        <v>726.32418151909496</v>
      </c>
      <c r="FH7" s="83">
        <v>713.11659087464659</v>
      </c>
      <c r="FI7" s="83">
        <v>657.12331528467246</v>
      </c>
      <c r="FJ7" s="83">
        <v>635.47763919453143</v>
      </c>
      <c r="FK7" s="83">
        <v>598.25599674888326</v>
      </c>
      <c r="FL7" s="83">
        <v>641.82055873639376</v>
      </c>
      <c r="FM7" s="83">
        <v>689.37589735474546</v>
      </c>
      <c r="FN7" s="83">
        <v>670.0749384732618</v>
      </c>
      <c r="FO7" s="83">
        <v>670.4925754881217</v>
      </c>
      <c r="FP7" s="83">
        <v>636.79813899438386</v>
      </c>
      <c r="FQ7" s="83">
        <v>637.91918966607739</v>
      </c>
      <c r="FR7" s="83">
        <v>668.58604429150625</v>
      </c>
      <c r="FS7" s="83">
        <v>664.25813255616265</v>
      </c>
      <c r="FT7" s="83">
        <v>736.77546850840395</v>
      </c>
      <c r="FU7" s="83">
        <v>766.01521064991221</v>
      </c>
      <c r="FV7" s="83">
        <v>775.07468701224991</v>
      </c>
      <c r="FW7" s="83">
        <v>801.37934422707565</v>
      </c>
      <c r="FX7" s="83">
        <v>797.00880026825666</v>
      </c>
      <c r="FY7" s="83">
        <v>822.20046276954452</v>
      </c>
      <c r="FZ7" s="83">
        <v>824.22082864157335</v>
      </c>
      <c r="GA7" s="83">
        <v>777.7318879870935</v>
      </c>
      <c r="GB7" s="83">
        <v>869.56687028622446</v>
      </c>
      <c r="GC7" s="83">
        <v>913.87324274304808</v>
      </c>
      <c r="GD7" s="83">
        <v>926.33161123838829</v>
      </c>
      <c r="GE7" s="83">
        <v>885.45229545948905</v>
      </c>
      <c r="GF7" s="83">
        <v>910.16480926754593</v>
      </c>
      <c r="GG7" s="83">
        <v>888.17889131598167</v>
      </c>
      <c r="GH7" s="83">
        <v>896.0120159869449</v>
      </c>
      <c r="GI7" s="83">
        <v>807.58539771200765</v>
      </c>
      <c r="GJ7" s="83">
        <v>801.72060915085888</v>
      </c>
      <c r="GK7" s="83">
        <v>838.68348340845114</v>
      </c>
      <c r="GL7" s="83">
        <v>847.54741776930427</v>
      </c>
      <c r="GM7" s="83">
        <v>814.7225731900777</v>
      </c>
      <c r="GN7" s="83">
        <v>776.06084613932774</v>
      </c>
      <c r="GO7" s="83">
        <v>730.85790685747588</v>
      </c>
      <c r="GP7" s="83">
        <v>792.3508023291314</v>
      </c>
      <c r="GQ7" s="83">
        <v>799.91595671688367</v>
      </c>
      <c r="GR7" s="83">
        <v>820.93612655422646</v>
      </c>
      <c r="GS7" s="83">
        <v>836.59768269446897</v>
      </c>
      <c r="GT7" s="83">
        <v>878.87088623505565</v>
      </c>
      <c r="GU7" s="83">
        <v>905.88356626611505</v>
      </c>
      <c r="GV7" s="83">
        <v>903.505543036988</v>
      </c>
      <c r="GW7" s="83">
        <v>930.68318280150095</v>
      </c>
      <c r="GX7" s="83">
        <v>912.22825495967311</v>
      </c>
      <c r="GY7" s="83">
        <v>943.7395852892148</v>
      </c>
      <c r="GZ7" s="83">
        <v>960.57938936721814</v>
      </c>
      <c r="HA7" s="83">
        <v>1009.0522798710812</v>
      </c>
      <c r="HB7" s="83">
        <v>1059.9192507256666</v>
      </c>
      <c r="HC7" s="83">
        <v>1073.2906026081391</v>
      </c>
      <c r="HD7" s="83">
        <v>1036.0246227823068</v>
      </c>
      <c r="HE7" s="83">
        <v>1010.184282486939</v>
      </c>
      <c r="HF7" s="83">
        <v>1032.4295608221496</v>
      </c>
      <c r="HG7" s="83">
        <v>1035.9788267094796</v>
      </c>
      <c r="HH7" s="83">
        <v>1029.358307363533</v>
      </c>
      <c r="HI7" s="83">
        <v>1097.5245203693423</v>
      </c>
      <c r="HJ7" s="83">
        <v>1082.6065538517223</v>
      </c>
      <c r="HK7" s="83">
        <v>1118.0143149107955</v>
      </c>
      <c r="HL7" s="83">
        <v>1117.247097296618</v>
      </c>
      <c r="HM7" s="83">
        <v>1084.496221431823</v>
      </c>
      <c r="HN7" s="83">
        <v>1034.4334732270192</v>
      </c>
      <c r="HO7" s="83">
        <v>1083.1498323231301</v>
      </c>
      <c r="HP7" s="83">
        <v>1078.2844707836348</v>
      </c>
      <c r="HQ7" s="83">
        <v>1055.8088543130834</v>
      </c>
      <c r="HR7" s="83">
        <v>1108.6042457267583</v>
      </c>
      <c r="HS7" s="83">
        <v>1109.6609381861006</v>
      </c>
      <c r="HT7" s="83">
        <v>1074.5613409260413</v>
      </c>
      <c r="HU7" s="83">
        <v>1134.4901006953439</v>
      </c>
      <c r="HV7" s="83">
        <v>1114.6234500996395</v>
      </c>
      <c r="HW7" s="83">
        <v>1116.0952479391169</v>
      </c>
      <c r="HX7" s="83">
        <v>1117.4390874413709</v>
      </c>
      <c r="HY7" s="83">
        <v>1218.1848372484342</v>
      </c>
      <c r="HZ7" s="83">
        <v>1222.0810742531969</v>
      </c>
      <c r="IA7" s="83">
        <v>1219.8265806047516</v>
      </c>
      <c r="IB7" s="83">
        <v>1219.1410494515801</v>
      </c>
      <c r="IC7" s="83">
        <v>1200.6185859407651</v>
      </c>
      <c r="ID7" s="83">
        <v>1160.0420851480537</v>
      </c>
      <c r="IE7" s="83">
        <v>1204.93532117572</v>
      </c>
      <c r="IF7" s="83">
        <v>1226.8136450716465</v>
      </c>
      <c r="IG7" s="83">
        <v>1243.791725754201</v>
      </c>
      <c r="IH7" s="83">
        <v>1255.3452735878502</v>
      </c>
      <c r="II7" s="83">
        <v>1272.5879999720821</v>
      </c>
      <c r="IJ7" s="83">
        <v>1164.2678410178462</v>
      </c>
      <c r="IK7" s="83">
        <v>889.24552178442343</v>
      </c>
      <c r="IL7" s="83">
        <v>1030.6469290072139</v>
      </c>
      <c r="IM7" s="83">
        <v>1014.2334691588295</v>
      </c>
      <c r="IN7" s="83">
        <v>1055.7147812508945</v>
      </c>
      <c r="IO7" s="83">
        <v>1080.5659161351884</v>
      </c>
      <c r="IP7" s="83">
        <v>1109.7903002922426</v>
      </c>
      <c r="IQ7" s="83">
        <v>1112.7301503212</v>
      </c>
      <c r="IR7" s="83">
        <v>1117.2697878444783</v>
      </c>
      <c r="IS7" s="83">
        <v>1209.6315381933036</v>
      </c>
      <c r="IT7" s="83">
        <v>1294.4110911239522</v>
      </c>
      <c r="IU7" s="83">
        <v>1273.368825328396</v>
      </c>
      <c r="IV7" s="83">
        <v>1337.4850370366239</v>
      </c>
      <c r="IW7" s="83">
        <v>1413.9744860530864</v>
      </c>
      <c r="IX7" s="83">
        <v>1376.7836909386756</v>
      </c>
      <c r="IY7" s="83">
        <v>1451.408028263877</v>
      </c>
      <c r="IZ7" s="83">
        <v>1506.0338001079983</v>
      </c>
      <c r="JA7" s="83">
        <v>1530.8539805429607</v>
      </c>
      <c r="JB7" s="83">
        <v>1651.0083057261936</v>
      </c>
      <c r="JC7" s="83">
        <v>1709.4842044546456</v>
      </c>
      <c r="JD7" s="83">
        <v>1704.9997949084163</v>
      </c>
      <c r="JE7" s="83">
        <v>1686.1196882472327</v>
      </c>
      <c r="JF7" s="83">
        <v>1746.6402994787852</v>
      </c>
      <c r="JG7" s="83">
        <v>1736.2234740597353</v>
      </c>
      <c r="JH7" s="83">
        <v>1627.470172406863</v>
      </c>
      <c r="JI7" s="83">
        <v>1687.7858277590794</v>
      </c>
      <c r="JJ7" s="83">
        <v>1735.1638362005699</v>
      </c>
      <c r="JK7" s="83">
        <v>1603.9409999464913</v>
      </c>
      <c r="JL7" s="83">
        <v>1523.9082565843237</v>
      </c>
      <c r="JM7" s="83">
        <v>1695.7907900778475</v>
      </c>
      <c r="JN7" s="83">
        <v>1766.2206708772276</v>
      </c>
      <c r="JO7" s="83">
        <v>1709.0953986041177</v>
      </c>
      <c r="JP7" s="83">
        <v>1718.3421980549547</v>
      </c>
      <c r="JQ7" s="83">
        <v>1733.5965784502966</v>
      </c>
      <c r="JR7" s="201"/>
    </row>
    <row r="8" spans="1:278" s="199" customFormat="1" ht="15" customHeight="1" x14ac:dyDescent="0.25">
      <c r="A8" s="82" t="s">
        <v>25</v>
      </c>
      <c r="B8" s="83">
        <v>100</v>
      </c>
      <c r="C8" s="83">
        <v>113.82218304009052</v>
      </c>
      <c r="D8" s="83">
        <v>112.52433997947647</v>
      </c>
      <c r="E8" s="83">
        <v>127.62400767074763</v>
      </c>
      <c r="F8" s="83">
        <v>127.30461771051559</v>
      </c>
      <c r="G8" s="83">
        <v>126.72490492787011</v>
      </c>
      <c r="H8" s="83">
        <v>122.38593789952424</v>
      </c>
      <c r="I8" s="83">
        <v>122.27506144058444</v>
      </c>
      <c r="J8" s="83">
        <v>123.65501957571919</v>
      </c>
      <c r="K8" s="83">
        <v>127.62082890837496</v>
      </c>
      <c r="L8" s="83">
        <v>121.14310256432115</v>
      </c>
      <c r="M8" s="83">
        <v>123.1563767771077</v>
      </c>
      <c r="N8" s="83">
        <v>114.14411584964728</v>
      </c>
      <c r="O8" s="83">
        <v>113.10905071113483</v>
      </c>
      <c r="P8" s="83">
        <v>112.76570684636482</v>
      </c>
      <c r="Q8" s="83">
        <v>104.00671942864673</v>
      </c>
      <c r="R8" s="83">
        <v>99.511260509440277</v>
      </c>
      <c r="S8" s="83">
        <v>106.06782141747246</v>
      </c>
      <c r="T8" s="83">
        <v>105.15886658238225</v>
      </c>
      <c r="U8" s="83">
        <v>100.38665246088672</v>
      </c>
      <c r="V8" s="83">
        <v>96.846779117887522</v>
      </c>
      <c r="W8" s="83">
        <v>90.023620233404415</v>
      </c>
      <c r="X8" s="83">
        <v>79.608197265256081</v>
      </c>
      <c r="Y8" s="83">
        <v>83.663782979093639</v>
      </c>
      <c r="Z8" s="83">
        <v>87.24246248470871</v>
      </c>
      <c r="AA8" s="83">
        <v>89.776722667676324</v>
      </c>
      <c r="AB8" s="83">
        <v>87.273215794273881</v>
      </c>
      <c r="AC8" s="83">
        <v>86.37420649640282</v>
      </c>
      <c r="AD8" s="83">
        <v>89.766069091259325</v>
      </c>
      <c r="AE8" s="83">
        <v>85.802862907307912</v>
      </c>
      <c r="AF8" s="83">
        <v>82.844197072711111</v>
      </c>
      <c r="AG8" s="83">
        <v>75.973427694597902</v>
      </c>
      <c r="AH8" s="83">
        <v>67.296067825386189</v>
      </c>
      <c r="AI8" s="83">
        <v>66.638300976990593</v>
      </c>
      <c r="AJ8" s="83">
        <v>56.448024060533122</v>
      </c>
      <c r="AK8" s="83">
        <v>62.420772710370116</v>
      </c>
      <c r="AL8" s="83">
        <v>65.418474934575713</v>
      </c>
      <c r="AM8" s="83">
        <v>59.275561752651804</v>
      </c>
      <c r="AN8" s="83">
        <v>55.211478883582913</v>
      </c>
      <c r="AO8" s="83">
        <v>52.917913709209721</v>
      </c>
      <c r="AP8" s="83">
        <v>51.202531268732599</v>
      </c>
      <c r="AQ8" s="83">
        <v>57.1334784875922</v>
      </c>
      <c r="AR8" s="83">
        <v>57.779738455841816</v>
      </c>
      <c r="AS8" s="83">
        <v>59.908920725972884</v>
      </c>
      <c r="AT8" s="83">
        <v>62.130861237061779</v>
      </c>
      <c r="AU8" s="83">
        <v>63.637823990320094</v>
      </c>
      <c r="AV8" s="83">
        <v>60.798009666393838</v>
      </c>
      <c r="AW8" s="83">
        <v>65.085904502398861</v>
      </c>
      <c r="AX8" s="83">
        <v>66.175727039884947</v>
      </c>
      <c r="AY8" s="83">
        <v>68.185173433592993</v>
      </c>
      <c r="AZ8" s="83">
        <v>70.177511066567334</v>
      </c>
      <c r="BA8" s="83">
        <v>71.855821724697535</v>
      </c>
      <c r="BB8" s="83">
        <v>69.750600334970997</v>
      </c>
      <c r="BC8" s="83">
        <v>70.201322146948442</v>
      </c>
      <c r="BD8" s="83">
        <v>69.793694612248586</v>
      </c>
      <c r="BE8" s="83">
        <v>71.022872343831239</v>
      </c>
      <c r="BF8" s="83">
        <v>69.385080743707363</v>
      </c>
      <c r="BG8" s="83">
        <v>68.346583271816328</v>
      </c>
      <c r="BH8" s="83">
        <v>69.765506914961449</v>
      </c>
      <c r="BI8" s="83">
        <v>70.493677687543354</v>
      </c>
      <c r="BJ8" s="83">
        <v>72.585377037516096</v>
      </c>
      <c r="BK8" s="83">
        <v>74.019193721241919</v>
      </c>
      <c r="BL8" s="83">
        <v>75.600634351314511</v>
      </c>
      <c r="BM8" s="83">
        <v>78.057575004280665</v>
      </c>
      <c r="BN8" s="83">
        <v>77.901070407728781</v>
      </c>
      <c r="BO8" s="83">
        <v>76.003857568014709</v>
      </c>
      <c r="BP8" s="83">
        <v>79.992544510363459</v>
      </c>
      <c r="BQ8" s="83">
        <v>82.992432192930451</v>
      </c>
      <c r="BR8" s="83">
        <v>86.440648205249857</v>
      </c>
      <c r="BS8" s="83">
        <v>86.597869306600586</v>
      </c>
      <c r="BT8" s="83">
        <v>90.628183011181576</v>
      </c>
      <c r="BU8" s="83">
        <v>87.996079337924925</v>
      </c>
      <c r="BV8" s="83">
        <v>90.617482320483447</v>
      </c>
      <c r="BW8" s="83">
        <v>93.931405754985207</v>
      </c>
      <c r="BX8" s="83">
        <v>97.736762567112009</v>
      </c>
      <c r="BY8" s="83">
        <v>99.938028986229014</v>
      </c>
      <c r="BZ8" s="83">
        <v>102.30592122067861</v>
      </c>
      <c r="CA8" s="83">
        <v>103.61146488941444</v>
      </c>
      <c r="CB8" s="83">
        <v>98.416138724762277</v>
      </c>
      <c r="CC8" s="83">
        <v>98.27871321054397</v>
      </c>
      <c r="CD8" s="83">
        <v>99.512646722780985</v>
      </c>
      <c r="CE8" s="83">
        <v>101.95487906466886</v>
      </c>
      <c r="CF8" s="83">
        <v>103.37638546640582</v>
      </c>
      <c r="CG8" s="83">
        <v>107.01885297219165</v>
      </c>
      <c r="CH8" s="83">
        <v>107.23560755201325</v>
      </c>
      <c r="CI8" s="83">
        <v>111.50187150466562</v>
      </c>
      <c r="CJ8" s="83">
        <v>114.45397052057409</v>
      </c>
      <c r="CK8" s="83">
        <v>111.48848682471383</v>
      </c>
      <c r="CL8" s="83">
        <v>115.21904094693629</v>
      </c>
      <c r="CM8" s="83">
        <v>120.24263870232934</v>
      </c>
      <c r="CN8" s="83">
        <v>124.23744282210663</v>
      </c>
      <c r="CO8" s="83">
        <v>123.36202859702527</v>
      </c>
      <c r="CP8" s="83">
        <v>119.87603528076342</v>
      </c>
      <c r="CQ8" s="83">
        <v>118.62736924749849</v>
      </c>
      <c r="CR8" s="83">
        <v>119.28725956764418</v>
      </c>
      <c r="CS8" s="83">
        <v>122.77060547647486</v>
      </c>
      <c r="CT8" s="83">
        <v>117.01604904535907</v>
      </c>
      <c r="CU8" s="83">
        <v>115.97264819481337</v>
      </c>
      <c r="CV8" s="83">
        <v>102.13770892350105</v>
      </c>
      <c r="CW8" s="83">
        <v>102.68398764419813</v>
      </c>
      <c r="CX8" s="83">
        <v>99.565367179462726</v>
      </c>
      <c r="CY8" s="83">
        <v>104.96977539488726</v>
      </c>
      <c r="CZ8" s="83">
        <v>106.97699470857343</v>
      </c>
      <c r="DA8" s="83">
        <v>96.453681910470905</v>
      </c>
      <c r="DB8" s="83">
        <v>94.286993810753827</v>
      </c>
      <c r="DC8" s="83">
        <v>95.367890538919298</v>
      </c>
      <c r="DD8" s="83">
        <v>83.96058973249869</v>
      </c>
      <c r="DE8" s="83">
        <v>71.773601640135709</v>
      </c>
      <c r="DF8" s="83">
        <v>67.756003661674271</v>
      </c>
      <c r="DG8" s="83">
        <v>66.34229922370028</v>
      </c>
      <c r="DH8" s="83">
        <v>64.145674121007062</v>
      </c>
      <c r="DI8" s="83">
        <v>58.505436855192421</v>
      </c>
      <c r="DJ8" s="83">
        <v>59.316504716444392</v>
      </c>
      <c r="DK8" s="83">
        <v>67.344703530942624</v>
      </c>
      <c r="DL8" s="83">
        <v>70.890946314637276</v>
      </c>
      <c r="DM8" s="83">
        <v>69.950258974492257</v>
      </c>
      <c r="DN8" s="83">
        <v>75.756807086895932</v>
      </c>
      <c r="DO8" s="83">
        <v>79.591360303822569</v>
      </c>
      <c r="DP8" s="83">
        <v>82.497202049606486</v>
      </c>
      <c r="DQ8" s="83">
        <v>80.25602561906085</v>
      </c>
      <c r="DR8" s="83">
        <v>81.197729094688029</v>
      </c>
      <c r="DS8" s="83">
        <v>86.24929621716484</v>
      </c>
      <c r="DT8" s="83">
        <v>84.395922330281991</v>
      </c>
      <c r="DU8" s="83">
        <v>83.97333008678153</v>
      </c>
      <c r="DV8" s="83">
        <v>90.011615180474962</v>
      </c>
      <c r="DW8" s="83">
        <v>89.271545634140026</v>
      </c>
      <c r="DX8" s="83">
        <v>84.469544947297067</v>
      </c>
      <c r="DY8" s="83">
        <v>83.554447983971258</v>
      </c>
      <c r="DZ8" s="83">
        <v>87.714253185718235</v>
      </c>
      <c r="EA8" s="83">
        <v>86.013022973582792</v>
      </c>
      <c r="EB8" s="83">
        <v>90.17754933900909</v>
      </c>
      <c r="EC8" s="83">
        <v>92.669346686226902</v>
      </c>
      <c r="ED8" s="83">
        <v>92.212422454044599</v>
      </c>
      <c r="EE8" s="83">
        <v>97.916494422818715</v>
      </c>
      <c r="EF8" s="83">
        <v>98.590102944163561</v>
      </c>
      <c r="EG8" s="83">
        <v>100.91339142586686</v>
      </c>
      <c r="EH8" s="83">
        <v>98.9935853248585</v>
      </c>
      <c r="EI8" s="83">
        <v>102.3253403909528</v>
      </c>
      <c r="EJ8" s="83">
        <v>101.41983492676493</v>
      </c>
      <c r="EK8" s="83">
        <v>98.785020344926338</v>
      </c>
      <c r="EL8" s="83">
        <v>95.470497479524099</v>
      </c>
      <c r="EM8" s="83">
        <v>84.754067017744973</v>
      </c>
      <c r="EN8" s="83">
        <v>79.868671971212621</v>
      </c>
      <c r="EO8" s="83">
        <v>86.397805641139414</v>
      </c>
      <c r="EP8" s="83">
        <v>85.15305235065135</v>
      </c>
      <c r="EQ8" s="83">
        <v>86.468463995616119</v>
      </c>
      <c r="ER8" s="83">
        <v>90.652969603504488</v>
      </c>
      <c r="ES8" s="83">
        <v>94.988546665650944</v>
      </c>
      <c r="ET8" s="83">
        <v>95.342007096808302</v>
      </c>
      <c r="EU8" s="83">
        <v>94.895698459698977</v>
      </c>
      <c r="EV8" s="83">
        <v>89.003552316373785</v>
      </c>
      <c r="EW8" s="83">
        <v>92.314318734732211</v>
      </c>
      <c r="EX8" s="83">
        <v>96.469215989836783</v>
      </c>
      <c r="EY8" s="83">
        <v>98.189040183720621</v>
      </c>
      <c r="EZ8" s="83">
        <v>99.960786746268511</v>
      </c>
      <c r="FA8" s="83">
        <v>100.82855702611766</v>
      </c>
      <c r="FB8" s="83">
        <v>103.14022907829992</v>
      </c>
      <c r="FC8" s="83">
        <v>104.1729994576155</v>
      </c>
      <c r="FD8" s="83">
        <v>106.42885960685518</v>
      </c>
      <c r="FE8" s="83">
        <v>108.12264882302885</v>
      </c>
      <c r="FF8" s="83">
        <v>109.06472364554953</v>
      </c>
      <c r="FG8" s="83">
        <v>109.83643753129351</v>
      </c>
      <c r="FH8" s="83">
        <v>112.79844519275451</v>
      </c>
      <c r="FI8" s="83">
        <v>107.44178193681948</v>
      </c>
      <c r="FJ8" s="83">
        <v>112.51215405474889</v>
      </c>
      <c r="FK8" s="83">
        <v>112.04486836306766</v>
      </c>
      <c r="FL8" s="83">
        <v>115.94026939180742</v>
      </c>
      <c r="FM8" s="83">
        <v>118.95780254828865</v>
      </c>
      <c r="FN8" s="83">
        <v>121.10358924439132</v>
      </c>
      <c r="FO8" s="83">
        <v>122.51250785849481</v>
      </c>
      <c r="FP8" s="83">
        <v>120.4375071800046</v>
      </c>
      <c r="FQ8" s="83">
        <v>126.03630993541402</v>
      </c>
      <c r="FR8" s="83">
        <v>125.56491733942767</v>
      </c>
      <c r="FS8" s="83">
        <v>126.57931885873528</v>
      </c>
      <c r="FT8" s="83">
        <v>129.45317857041573</v>
      </c>
      <c r="FU8" s="83">
        <v>128.15138477648185</v>
      </c>
      <c r="FV8" s="83">
        <v>124.69910072413209</v>
      </c>
      <c r="FW8" s="83">
        <v>126.90283459510395</v>
      </c>
      <c r="FX8" s="83">
        <v>126.10483534404361</v>
      </c>
      <c r="FY8" s="83">
        <v>123.991017293485</v>
      </c>
      <c r="FZ8" s="83">
        <v>127.79920052392313</v>
      </c>
      <c r="GA8" s="83">
        <v>127.60133858190444</v>
      </c>
      <c r="GB8" s="83">
        <v>136.56511608081522</v>
      </c>
      <c r="GC8" s="83">
        <v>146.47884921864639</v>
      </c>
      <c r="GD8" s="83">
        <v>150.22904608929764</v>
      </c>
      <c r="GE8" s="83">
        <v>150.25061890863481</v>
      </c>
      <c r="GF8" s="83">
        <v>153.88942522351488</v>
      </c>
      <c r="GG8" s="83">
        <v>147.86384638428066</v>
      </c>
      <c r="GH8" s="83">
        <v>153.83118056447299</v>
      </c>
      <c r="GI8" s="83">
        <v>143.04321439959173</v>
      </c>
      <c r="GJ8" s="83">
        <v>138.12566471178224</v>
      </c>
      <c r="GK8" s="83">
        <v>147.70126486957767</v>
      </c>
      <c r="GL8" s="83">
        <v>152.38985559071276</v>
      </c>
      <c r="GM8" s="83">
        <v>147.20201195401074</v>
      </c>
      <c r="GN8" s="83">
        <v>137.53923289126473</v>
      </c>
      <c r="GO8" s="83">
        <v>134.93910059078885</v>
      </c>
      <c r="GP8" s="83">
        <v>137.57316195368284</v>
      </c>
      <c r="GQ8" s="83">
        <v>138.38028374738494</v>
      </c>
      <c r="GR8" s="83">
        <v>142.62331611188631</v>
      </c>
      <c r="GS8" s="83">
        <v>134.36192584170934</v>
      </c>
      <c r="GT8" s="83">
        <v>139.18543582996537</v>
      </c>
      <c r="GU8" s="83">
        <v>140.27127123007955</v>
      </c>
      <c r="GV8" s="83">
        <v>140.52493342774733</v>
      </c>
      <c r="GW8" s="83">
        <v>137.57140843645436</v>
      </c>
      <c r="GX8" s="83">
        <v>138.81687028190748</v>
      </c>
      <c r="GY8" s="83">
        <v>146.02811883200195</v>
      </c>
      <c r="GZ8" s="83">
        <v>145.60683350210442</v>
      </c>
      <c r="HA8" s="83">
        <v>149.48417959194097</v>
      </c>
      <c r="HB8" s="83">
        <v>154.18854353175217</v>
      </c>
      <c r="HC8" s="83">
        <v>158.44419929144522</v>
      </c>
      <c r="HD8" s="83">
        <v>160.6432430221648</v>
      </c>
      <c r="HE8" s="83">
        <v>156.74441314007598</v>
      </c>
      <c r="HF8" s="83">
        <v>156.94259784095411</v>
      </c>
      <c r="HG8" s="83">
        <v>155.48611305106584</v>
      </c>
      <c r="HH8" s="83">
        <v>161.66155276740801</v>
      </c>
      <c r="HI8" s="83">
        <v>164.47791837072106</v>
      </c>
      <c r="HJ8" s="83">
        <v>160.79256746656085</v>
      </c>
      <c r="HK8" s="83">
        <v>162.47587757417332</v>
      </c>
      <c r="HL8" s="83">
        <v>164.8764903919762</v>
      </c>
      <c r="HM8" s="83">
        <v>158.84750784629324</v>
      </c>
      <c r="HN8" s="83">
        <v>155.59347077889021</v>
      </c>
      <c r="HO8" s="83">
        <v>162.18220734625982</v>
      </c>
      <c r="HP8" s="83">
        <v>162.94825722560233</v>
      </c>
      <c r="HQ8" s="83">
        <v>161.38569638942357</v>
      </c>
      <c r="HR8" s="83">
        <v>165.67359386734847</v>
      </c>
      <c r="HS8" s="83">
        <v>162.9706798650663</v>
      </c>
      <c r="HT8" s="83">
        <v>152.41604902953003</v>
      </c>
      <c r="HU8" s="83">
        <v>150.45935222371835</v>
      </c>
      <c r="HV8" s="83">
        <v>141.91578099213984</v>
      </c>
      <c r="HW8" s="83">
        <v>150.94321984760037</v>
      </c>
      <c r="HX8" s="83">
        <v>156.45800968673663</v>
      </c>
      <c r="HY8" s="83">
        <v>159.20739353428681</v>
      </c>
      <c r="HZ8" s="83">
        <v>165.76727545125152</v>
      </c>
      <c r="IA8" s="83">
        <v>158.99376547468611</v>
      </c>
      <c r="IB8" s="83">
        <v>165.00772345734794</v>
      </c>
      <c r="IC8" s="83">
        <v>164.38113970435865</v>
      </c>
      <c r="ID8" s="83">
        <v>160.40279195975208</v>
      </c>
      <c r="IE8" s="83">
        <v>166.67855463743371</v>
      </c>
      <c r="IF8" s="83">
        <v>168.71642015730694</v>
      </c>
      <c r="IG8" s="83">
        <v>173.96229516508421</v>
      </c>
      <c r="IH8" s="83">
        <v>178.11875768942261</v>
      </c>
      <c r="II8" s="83">
        <v>176.23216311181719</v>
      </c>
      <c r="IJ8" s="83">
        <v>162.84738960383427</v>
      </c>
      <c r="IK8" s="83">
        <v>139.57898235427334</v>
      </c>
      <c r="IL8" s="83">
        <v>150.32954596667602</v>
      </c>
      <c r="IM8" s="83">
        <v>156.34614858705243</v>
      </c>
      <c r="IN8" s="83">
        <v>160.65092506379742</v>
      </c>
      <c r="IO8" s="83">
        <v>161.68742735424297</v>
      </c>
      <c r="IP8" s="83">
        <v>167.85765227690098</v>
      </c>
      <c r="IQ8" s="83">
        <v>166.729321024234</v>
      </c>
      <c r="IR8" s="83">
        <v>159.51602474428734</v>
      </c>
      <c r="IS8" s="83">
        <v>179.32948799235265</v>
      </c>
      <c r="IT8" s="83">
        <v>187.16076267552131</v>
      </c>
      <c r="IU8" s="83">
        <v>185.47190940042765</v>
      </c>
      <c r="IV8" s="83">
        <v>189.5522840403915</v>
      </c>
      <c r="IW8" s="83">
        <v>199.16280510757622</v>
      </c>
      <c r="IX8" s="83">
        <v>205.79900531033499</v>
      </c>
      <c r="IY8" s="83">
        <v>210.70663875227839</v>
      </c>
      <c r="IZ8" s="83">
        <v>213.5007740975779</v>
      </c>
      <c r="JA8" s="83">
        <v>219.47379935838717</v>
      </c>
      <c r="JB8" s="83">
        <v>226.52881078651959</v>
      </c>
      <c r="JC8" s="83">
        <v>217.54131928902214</v>
      </c>
      <c r="JD8" s="83">
        <v>226.56982407479913</v>
      </c>
      <c r="JE8" s="83">
        <v>221.16221429550225</v>
      </c>
      <c r="JF8" s="83">
        <v>230.8001636135692</v>
      </c>
      <c r="JG8" s="83">
        <v>215.97283905124362</v>
      </c>
      <c r="JH8" s="83">
        <v>206.03609911788834</v>
      </c>
      <c r="JI8" s="83">
        <v>207.10856732248581</v>
      </c>
      <c r="JJ8" s="83">
        <v>203.9355952190011</v>
      </c>
      <c r="JK8" s="83">
        <v>201.77366644192335</v>
      </c>
      <c r="JL8" s="83">
        <v>184.69263513287731</v>
      </c>
      <c r="JM8" s="83">
        <v>200.28287068917686</v>
      </c>
      <c r="JN8" s="83">
        <v>187.4140935519668</v>
      </c>
      <c r="JO8" s="83">
        <v>173.70696059377008</v>
      </c>
      <c r="JP8" s="83">
        <v>183.42752201188014</v>
      </c>
      <c r="JQ8" s="83">
        <v>194.26401302506463</v>
      </c>
      <c r="JR8" s="201"/>
    </row>
    <row r="9" spans="1:278" s="199" customFormat="1" ht="15" customHeight="1" x14ac:dyDescent="0.25">
      <c r="A9" s="82" t="s">
        <v>26</v>
      </c>
      <c r="B9" s="83">
        <v>100</v>
      </c>
      <c r="C9" s="83">
        <v>112.1141343255595</v>
      </c>
      <c r="D9" s="83">
        <v>110.54230066829169</v>
      </c>
      <c r="E9" s="83">
        <v>111.15974685878264</v>
      </c>
      <c r="F9" s="83">
        <v>116.41816969201182</v>
      </c>
      <c r="G9" s="83">
        <v>111.27409299778114</v>
      </c>
      <c r="H9" s="83">
        <v>99.903734535395373</v>
      </c>
      <c r="I9" s="83">
        <v>105.25276687808808</v>
      </c>
      <c r="J9" s="83">
        <v>104.62069467921351</v>
      </c>
      <c r="K9" s="83">
        <v>109.2734430787114</v>
      </c>
      <c r="L9" s="83">
        <v>98.814173542727303</v>
      </c>
      <c r="M9" s="83">
        <v>96.449667440682589</v>
      </c>
      <c r="N9" s="83">
        <v>90.754362993547034</v>
      </c>
      <c r="O9" s="83">
        <v>85.601645720594789</v>
      </c>
      <c r="P9" s="83">
        <v>94.772087308751495</v>
      </c>
      <c r="Q9" s="83">
        <v>90.615679751764759</v>
      </c>
      <c r="R9" s="83">
        <v>84.390241260462815</v>
      </c>
      <c r="S9" s="83">
        <v>86.708371213844927</v>
      </c>
      <c r="T9" s="83">
        <v>90.609564070341989</v>
      </c>
      <c r="U9" s="83">
        <v>88.448581161436977</v>
      </c>
      <c r="V9" s="83">
        <v>82.197015390181335</v>
      </c>
      <c r="W9" s="83">
        <v>77.10996539834801</v>
      </c>
      <c r="X9" s="83">
        <v>65.745383927690881</v>
      </c>
      <c r="Y9" s="83">
        <v>70.89021141966181</v>
      </c>
      <c r="Z9" s="83">
        <v>81.139076206300956</v>
      </c>
      <c r="AA9" s="83">
        <v>86.562413700681944</v>
      </c>
      <c r="AB9" s="83">
        <v>91.253860750771835</v>
      </c>
      <c r="AC9" s="83">
        <v>91.271907461365458</v>
      </c>
      <c r="AD9" s="83">
        <v>96.360066478822802</v>
      </c>
      <c r="AE9" s="83">
        <v>95.246334000837976</v>
      </c>
      <c r="AF9" s="83">
        <v>90.884546824119866</v>
      </c>
      <c r="AG9" s="83">
        <v>81.037668901228201</v>
      </c>
      <c r="AH9" s="83">
        <v>77.960499775750478</v>
      </c>
      <c r="AI9" s="83">
        <v>76.008522458338945</v>
      </c>
      <c r="AJ9" s="83">
        <v>67.227187143377265</v>
      </c>
      <c r="AK9" s="83">
        <v>71.351104734046643</v>
      </c>
      <c r="AL9" s="83">
        <v>75.246499710827706</v>
      </c>
      <c r="AM9" s="83">
        <v>65.975339627878455</v>
      </c>
      <c r="AN9" s="83">
        <v>64.55861537234567</v>
      </c>
      <c r="AO9" s="83">
        <v>62.463983401417671</v>
      </c>
      <c r="AP9" s="83">
        <v>58.897309280171633</v>
      </c>
      <c r="AQ9" s="83">
        <v>59.986065648561819</v>
      </c>
      <c r="AR9" s="83">
        <v>62.048235160463051</v>
      </c>
      <c r="AS9" s="83">
        <v>67.735721572257177</v>
      </c>
      <c r="AT9" s="83">
        <v>73.961155619938694</v>
      </c>
      <c r="AU9" s="83">
        <v>82.24711147652809</v>
      </c>
      <c r="AV9" s="83">
        <v>78.046652943196989</v>
      </c>
      <c r="AW9" s="83">
        <v>85.455773789042837</v>
      </c>
      <c r="AX9" s="83">
        <v>81.89441530787775</v>
      </c>
      <c r="AY9" s="83">
        <v>83.226903527389567</v>
      </c>
      <c r="AZ9" s="83">
        <v>89.127287453594377</v>
      </c>
      <c r="BA9" s="83">
        <v>91.962883027043816</v>
      </c>
      <c r="BB9" s="83">
        <v>91.573901373884709</v>
      </c>
      <c r="BC9" s="83">
        <v>88.317846650977714</v>
      </c>
      <c r="BD9" s="83">
        <v>84.563001835557102</v>
      </c>
      <c r="BE9" s="83">
        <v>84.309730962206316</v>
      </c>
      <c r="BF9" s="83">
        <v>83.968048139356995</v>
      </c>
      <c r="BG9" s="83">
        <v>85.858750960530799</v>
      </c>
      <c r="BH9" s="83">
        <v>87.906825439604134</v>
      </c>
      <c r="BI9" s="83">
        <v>86.885399444663307</v>
      </c>
      <c r="BJ9" s="83">
        <v>91.064877272068244</v>
      </c>
      <c r="BK9" s="83">
        <v>91.667663049564695</v>
      </c>
      <c r="BL9" s="83">
        <v>95.471645265944545</v>
      </c>
      <c r="BM9" s="83">
        <v>98.921985585743784</v>
      </c>
      <c r="BN9" s="83">
        <v>96.014712405864373</v>
      </c>
      <c r="BO9" s="83">
        <v>95.122471174845828</v>
      </c>
      <c r="BP9" s="83">
        <v>101.99206585350009</v>
      </c>
      <c r="BQ9" s="83">
        <v>107.21480071325814</v>
      </c>
      <c r="BR9" s="83">
        <v>113.55281635145198</v>
      </c>
      <c r="BS9" s="83">
        <v>110.4852547648066</v>
      </c>
      <c r="BT9" s="83">
        <v>119.79682005339234</v>
      </c>
      <c r="BU9" s="83">
        <v>112.891916887612</v>
      </c>
      <c r="BV9" s="83">
        <v>122.3159869211643</v>
      </c>
      <c r="BW9" s="83">
        <v>130.12100139529434</v>
      </c>
      <c r="BX9" s="83">
        <v>137.67810313136269</v>
      </c>
      <c r="BY9" s="83">
        <v>139.7043695197213</v>
      </c>
      <c r="BZ9" s="83">
        <v>141.39716450671759</v>
      </c>
      <c r="CA9" s="83">
        <v>144.15759010644925</v>
      </c>
      <c r="CB9" s="83">
        <v>130.61594466206847</v>
      </c>
      <c r="CC9" s="83">
        <v>131.03714887778045</v>
      </c>
      <c r="CD9" s="83">
        <v>132.56987497110325</v>
      </c>
      <c r="CE9" s="83">
        <v>135.83746101627435</v>
      </c>
      <c r="CF9" s="83">
        <v>140.69501758801877</v>
      </c>
      <c r="CG9" s="83">
        <v>145.45594903377977</v>
      </c>
      <c r="CH9" s="83">
        <v>150.17082615453015</v>
      </c>
      <c r="CI9" s="83">
        <v>157.67775677212978</v>
      </c>
      <c r="CJ9" s="83">
        <v>159.2071508206659</v>
      </c>
      <c r="CK9" s="83">
        <v>156.85777346143337</v>
      </c>
      <c r="CL9" s="83">
        <v>160.50480627168182</v>
      </c>
      <c r="CM9" s="83">
        <v>163.86448480033715</v>
      </c>
      <c r="CN9" s="83">
        <v>177.0892481066891</v>
      </c>
      <c r="CO9" s="83">
        <v>184.55632740680375</v>
      </c>
      <c r="CP9" s="83">
        <v>190.95358989788886</v>
      </c>
      <c r="CQ9" s="83">
        <v>185.938609452023</v>
      </c>
      <c r="CR9" s="83">
        <v>201.11138710109827</v>
      </c>
      <c r="CS9" s="83">
        <v>217.04730096313361</v>
      </c>
      <c r="CT9" s="83">
        <v>196.49864853076707</v>
      </c>
      <c r="CU9" s="83">
        <v>196.31321410232692</v>
      </c>
      <c r="CV9" s="83">
        <v>166.30822236038588</v>
      </c>
      <c r="CW9" s="83">
        <v>169.1858238379196</v>
      </c>
      <c r="CX9" s="83">
        <v>148.35999872248865</v>
      </c>
      <c r="CY9" s="83">
        <v>162.45958110535997</v>
      </c>
      <c r="CZ9" s="83">
        <v>158.53585219877607</v>
      </c>
      <c r="DA9" s="83">
        <v>139.30475086947402</v>
      </c>
      <c r="DB9" s="83">
        <v>137.68405504835275</v>
      </c>
      <c r="DC9" s="83">
        <v>136.10798022518782</v>
      </c>
      <c r="DD9" s="83">
        <v>118.44429039737287</v>
      </c>
      <c r="DE9" s="83">
        <v>100.90273304100376</v>
      </c>
      <c r="DF9" s="83">
        <v>97.858093244551142</v>
      </c>
      <c r="DG9" s="83">
        <v>97.466069269758975</v>
      </c>
      <c r="DH9" s="83">
        <v>99.879040053715315</v>
      </c>
      <c r="DI9" s="83">
        <v>94.318348471314579</v>
      </c>
      <c r="DJ9" s="83">
        <v>100.21277318862555</v>
      </c>
      <c r="DK9" s="83">
        <v>116.07941671822509</v>
      </c>
      <c r="DL9" s="83">
        <v>128.66725510838069</v>
      </c>
      <c r="DM9" s="83">
        <v>130.45084165191432</v>
      </c>
      <c r="DN9" s="83">
        <v>145.8852574135901</v>
      </c>
      <c r="DO9" s="83">
        <v>139.34827439804212</v>
      </c>
      <c r="DP9" s="83">
        <v>147.92642339258146</v>
      </c>
      <c r="DQ9" s="83">
        <v>145.96676517781501</v>
      </c>
      <c r="DR9" s="83">
        <v>147.60254565502669</v>
      </c>
      <c r="DS9" s="83">
        <v>159.24464400571205</v>
      </c>
      <c r="DT9" s="83">
        <v>152.9694840039048</v>
      </c>
      <c r="DU9" s="83">
        <v>157.52373256399721</v>
      </c>
      <c r="DV9" s="83">
        <v>170.18740405459602</v>
      </c>
      <c r="DW9" s="83">
        <v>175.33936424880332</v>
      </c>
      <c r="DX9" s="83">
        <v>175.39464242030118</v>
      </c>
      <c r="DY9" s="83">
        <v>179.13411683161277</v>
      </c>
      <c r="DZ9" s="83">
        <v>178.87860428388652</v>
      </c>
      <c r="EA9" s="83">
        <v>181.84343111123266</v>
      </c>
      <c r="EB9" s="83">
        <v>188.82483168929525</v>
      </c>
      <c r="EC9" s="83">
        <v>190.61015272759118</v>
      </c>
      <c r="ED9" s="83">
        <v>200.54856739934806</v>
      </c>
      <c r="EE9" s="83">
        <v>202.45582253017764</v>
      </c>
      <c r="EF9" s="83">
        <v>195.92352062907426</v>
      </c>
      <c r="EG9" s="83">
        <v>187.67514464086966</v>
      </c>
      <c r="EH9" s="83">
        <v>191.1533746590782</v>
      </c>
      <c r="EI9" s="83">
        <v>190.99111793350841</v>
      </c>
      <c r="EJ9" s="83">
        <v>193.03788851486382</v>
      </c>
      <c r="EK9" s="83">
        <v>187.1830338357957</v>
      </c>
      <c r="EL9" s="83">
        <v>191.19420572574839</v>
      </c>
      <c r="EM9" s="83">
        <v>175.01672769225314</v>
      </c>
      <c r="EN9" s="83">
        <v>161.25568406066265</v>
      </c>
      <c r="EO9" s="83">
        <v>173.98326885448344</v>
      </c>
      <c r="EP9" s="83">
        <v>166.64428432114426</v>
      </c>
      <c r="EQ9" s="83">
        <v>172.87646601533041</v>
      </c>
      <c r="ER9" s="83">
        <v>187.89268665002399</v>
      </c>
      <c r="ES9" s="83">
        <v>194.68972520742096</v>
      </c>
      <c r="ET9" s="83">
        <v>191.47627898529663</v>
      </c>
      <c r="EU9" s="83">
        <v>193.29541738797249</v>
      </c>
      <c r="EV9" s="83">
        <v>187.31132224035414</v>
      </c>
      <c r="EW9" s="83">
        <v>188.33833133628551</v>
      </c>
      <c r="EX9" s="83">
        <v>199.97045931678394</v>
      </c>
      <c r="EY9" s="83">
        <v>193.28978549347676</v>
      </c>
      <c r="EZ9" s="83">
        <v>201.71044125146821</v>
      </c>
      <c r="FA9" s="83">
        <v>201.93717367300749</v>
      </c>
      <c r="FB9" s="83">
        <v>206.70058537952389</v>
      </c>
      <c r="FC9" s="83">
        <v>210.02357413558465</v>
      </c>
      <c r="FD9" s="83">
        <v>210.90118415761162</v>
      </c>
      <c r="FE9" s="83">
        <v>220.91257688597679</v>
      </c>
      <c r="FF9" s="83">
        <v>223.85186446891069</v>
      </c>
      <c r="FG9" s="83">
        <v>221.66243575508818</v>
      </c>
      <c r="FH9" s="83">
        <v>225.10101527343926</v>
      </c>
      <c r="FI9" s="83">
        <v>209.84483595128862</v>
      </c>
      <c r="FJ9" s="83">
        <v>207.02934366532671</v>
      </c>
      <c r="FK9" s="83">
        <v>202.59834601439698</v>
      </c>
      <c r="FL9" s="83">
        <v>207.1963577617085</v>
      </c>
      <c r="FM9" s="83">
        <v>217.03251905649967</v>
      </c>
      <c r="FN9" s="83">
        <v>215.8061172142896</v>
      </c>
      <c r="FO9" s="83">
        <v>211.44154071965099</v>
      </c>
      <c r="FP9" s="83">
        <v>207.03725610920966</v>
      </c>
      <c r="FQ9" s="83">
        <v>211.32164707281035</v>
      </c>
      <c r="FR9" s="83">
        <v>212.13186090154932</v>
      </c>
      <c r="FS9" s="83">
        <v>212.35549626886245</v>
      </c>
      <c r="FT9" s="83">
        <v>224.23594503571189</v>
      </c>
      <c r="FU9" s="83">
        <v>227.13214889623498</v>
      </c>
      <c r="FV9" s="83">
        <v>239.54213837598121</v>
      </c>
      <c r="FW9" s="83">
        <v>244.86965803656037</v>
      </c>
      <c r="FX9" s="83">
        <v>242.56372944708269</v>
      </c>
      <c r="FY9" s="83">
        <v>250.58555893935167</v>
      </c>
      <c r="FZ9" s="83">
        <v>254.84645030518931</v>
      </c>
      <c r="GA9" s="83">
        <v>257.13384476527426</v>
      </c>
      <c r="GB9" s="83">
        <v>285.07681875703304</v>
      </c>
      <c r="GC9" s="83">
        <v>290.59988077916717</v>
      </c>
      <c r="GD9" s="83">
        <v>306.53407208825854</v>
      </c>
      <c r="GE9" s="83">
        <v>314.17126373833645</v>
      </c>
      <c r="GF9" s="83">
        <v>315.22135283450848</v>
      </c>
      <c r="GG9" s="83">
        <v>300.3301933765469</v>
      </c>
      <c r="GH9" s="83">
        <v>287.84170412071177</v>
      </c>
      <c r="GI9" s="83">
        <v>256.13467523545376</v>
      </c>
      <c r="GJ9" s="83">
        <v>252.11201746047897</v>
      </c>
      <c r="GK9" s="83">
        <v>272.23166537732277</v>
      </c>
      <c r="GL9" s="83">
        <v>276.60630923768383</v>
      </c>
      <c r="GM9" s="83">
        <v>268.46523540313854</v>
      </c>
      <c r="GN9" s="83">
        <v>245.00693113129242</v>
      </c>
      <c r="GO9" s="83">
        <v>239.75052351949671</v>
      </c>
      <c r="GP9" s="83">
        <v>253.18708576841246</v>
      </c>
      <c r="GQ9" s="83">
        <v>249.80993776705211</v>
      </c>
      <c r="GR9" s="83">
        <v>256.86649671794055</v>
      </c>
      <c r="GS9" s="83">
        <v>264.42737430870579</v>
      </c>
      <c r="GT9" s="83">
        <v>276.10957204337547</v>
      </c>
      <c r="GU9" s="83">
        <v>285.46851621036069</v>
      </c>
      <c r="GV9" s="83">
        <v>286.18757073098362</v>
      </c>
      <c r="GW9" s="83">
        <v>286.89423191161654</v>
      </c>
      <c r="GX9" s="83">
        <v>283.27023704729237</v>
      </c>
      <c r="GY9" s="83">
        <v>278.03985721452324</v>
      </c>
      <c r="GZ9" s="83">
        <v>289.08803379897074</v>
      </c>
      <c r="HA9" s="83">
        <v>300.31448237653245</v>
      </c>
      <c r="HB9" s="83">
        <v>307.93423362450505</v>
      </c>
      <c r="HC9" s="83">
        <v>311.8010503132013</v>
      </c>
      <c r="HD9" s="83">
        <v>313.27089126078636</v>
      </c>
      <c r="HE9" s="83">
        <v>314.83719467872515</v>
      </c>
      <c r="HF9" s="83">
        <v>322.53015045554946</v>
      </c>
      <c r="HG9" s="83">
        <v>325.38344755859833</v>
      </c>
      <c r="HH9" s="83">
        <v>327.22851416921907</v>
      </c>
      <c r="HI9" s="83">
        <v>345.17119241163863</v>
      </c>
      <c r="HJ9" s="83">
        <v>340.94199462121492</v>
      </c>
      <c r="HK9" s="83">
        <v>348.35093351221809</v>
      </c>
      <c r="HL9" s="83">
        <v>357.77696583401217</v>
      </c>
      <c r="HM9" s="83">
        <v>347.1498495162927</v>
      </c>
      <c r="HN9" s="83">
        <v>336.41855699155673</v>
      </c>
      <c r="HO9" s="83">
        <v>344.89701527885609</v>
      </c>
      <c r="HP9" s="83">
        <v>351.86968798642033</v>
      </c>
      <c r="HQ9" s="83">
        <v>333.62456723617697</v>
      </c>
      <c r="HR9" s="83">
        <v>334.72122095385254</v>
      </c>
      <c r="HS9" s="83">
        <v>330.02752108819521</v>
      </c>
      <c r="HT9" s="83">
        <v>302.72572892087379</v>
      </c>
      <c r="HU9" s="83">
        <v>318.14500039848036</v>
      </c>
      <c r="HV9" s="83">
        <v>305.1872020473678</v>
      </c>
      <c r="HW9" s="83">
        <v>324.11201425832854</v>
      </c>
      <c r="HX9" s="83">
        <v>334.36979460265235</v>
      </c>
      <c r="HY9" s="83">
        <v>346.86163808920156</v>
      </c>
      <c r="HZ9" s="83">
        <v>354.41999854433629</v>
      </c>
      <c r="IA9" s="83">
        <v>327.40590212153791</v>
      </c>
      <c r="IB9" s="83">
        <v>342.55505572380451</v>
      </c>
      <c r="IC9" s="83">
        <v>346.82117340567487</v>
      </c>
      <c r="ID9" s="83">
        <v>336.74543517544794</v>
      </c>
      <c r="IE9" s="83">
        <v>345.18010511367243</v>
      </c>
      <c r="IF9" s="83">
        <v>351.48844480105345</v>
      </c>
      <c r="IG9" s="83">
        <v>357.11388699315955</v>
      </c>
      <c r="IH9" s="83">
        <v>373.69501924288784</v>
      </c>
      <c r="II9" s="83">
        <v>365.15911181635045</v>
      </c>
      <c r="IJ9" s="83">
        <v>359.49515317429285</v>
      </c>
      <c r="IK9" s="83">
        <v>314.53327396100315</v>
      </c>
      <c r="IL9" s="83">
        <v>341.46488802852218</v>
      </c>
      <c r="IM9" s="83">
        <v>335.80577937687491</v>
      </c>
      <c r="IN9" s="83">
        <v>360.32856626541479</v>
      </c>
      <c r="IO9" s="83">
        <v>373.76129789277178</v>
      </c>
      <c r="IP9" s="83">
        <v>382.83813179911948</v>
      </c>
      <c r="IQ9" s="83">
        <v>383.30046062070539</v>
      </c>
      <c r="IR9" s="83">
        <v>394.84545888577389</v>
      </c>
      <c r="IS9" s="83">
        <v>412.57044446944553</v>
      </c>
      <c r="IT9" s="83">
        <v>429.45668576210198</v>
      </c>
      <c r="IU9" s="83">
        <v>450.24522218242089</v>
      </c>
      <c r="IV9" s="83">
        <v>458.1633210000569</v>
      </c>
      <c r="IW9" s="83">
        <v>459.33461315706052</v>
      </c>
      <c r="IX9" s="83">
        <v>462.1650174846971</v>
      </c>
      <c r="IY9" s="83">
        <v>459.35639857762516</v>
      </c>
      <c r="IZ9" s="83">
        <v>469.68819035146475</v>
      </c>
      <c r="JA9" s="83">
        <v>447.15661672039198</v>
      </c>
      <c r="JB9" s="83">
        <v>459.68014807438499</v>
      </c>
      <c r="JC9" s="83">
        <v>450.65461602361137</v>
      </c>
      <c r="JD9" s="83">
        <v>460.19975630600203</v>
      </c>
      <c r="JE9" s="83">
        <v>455.54914743406647</v>
      </c>
      <c r="JF9" s="83">
        <v>454.2946926644322</v>
      </c>
      <c r="JG9" s="83">
        <v>445.26295871726234</v>
      </c>
      <c r="JH9" s="83">
        <v>433.69570118386349</v>
      </c>
      <c r="JI9" s="83">
        <v>426.46527489261399</v>
      </c>
      <c r="JJ9" s="83">
        <v>421.58235087826557</v>
      </c>
      <c r="JK9" s="83">
        <v>415.34701984261267</v>
      </c>
      <c r="JL9" s="83">
        <v>404.01459324250374</v>
      </c>
      <c r="JM9" s="83">
        <v>408.81626944305413</v>
      </c>
      <c r="JN9" s="83">
        <v>410.09545350566282</v>
      </c>
      <c r="JO9" s="83">
        <v>375.00542014112881</v>
      </c>
      <c r="JP9" s="83">
        <v>355.3188539231711</v>
      </c>
      <c r="JQ9" s="83">
        <v>395.37463807402344</v>
      </c>
      <c r="JR9" s="201"/>
    </row>
    <row r="10" spans="1:278" s="199" customFormat="1" ht="15" customHeight="1" x14ac:dyDescent="0.25">
      <c r="A10" s="82" t="s">
        <v>27</v>
      </c>
      <c r="B10" s="83">
        <v>100</v>
      </c>
      <c r="C10" s="83">
        <v>111.58088825181255</v>
      </c>
      <c r="D10" s="83">
        <v>110.79050032974429</v>
      </c>
      <c r="E10" s="83">
        <v>119.61535299978924</v>
      </c>
      <c r="F10" s="83">
        <v>124.46484644682454</v>
      </c>
      <c r="G10" s="83">
        <v>124.66292588616002</v>
      </c>
      <c r="H10" s="83">
        <v>117.36127210080554</v>
      </c>
      <c r="I10" s="83">
        <v>119.49568638882714</v>
      </c>
      <c r="J10" s="83">
        <v>119.80341166999301</v>
      </c>
      <c r="K10" s="83">
        <v>128.94250651609073</v>
      </c>
      <c r="L10" s="83">
        <v>122.88826308330128</v>
      </c>
      <c r="M10" s="83">
        <v>123.25406905454824</v>
      </c>
      <c r="N10" s="83">
        <v>110.76348559431631</v>
      </c>
      <c r="O10" s="83">
        <v>104.57639892940838</v>
      </c>
      <c r="P10" s="83">
        <v>107.7503438437856</v>
      </c>
      <c r="Q10" s="83">
        <v>98.257015540825833</v>
      </c>
      <c r="R10" s="83">
        <v>94.06361120614585</v>
      </c>
      <c r="S10" s="83">
        <v>100.16275589406061</v>
      </c>
      <c r="T10" s="83">
        <v>103.38864280954797</v>
      </c>
      <c r="U10" s="83">
        <v>100.61853458652428</v>
      </c>
      <c r="V10" s="83">
        <v>95.370020601752074</v>
      </c>
      <c r="W10" s="83">
        <v>85.842993779699327</v>
      </c>
      <c r="X10" s="83">
        <v>77.741890333193354</v>
      </c>
      <c r="Y10" s="83">
        <v>80.594989882617298</v>
      </c>
      <c r="Z10" s="83">
        <v>86.324195075871131</v>
      </c>
      <c r="AA10" s="83">
        <v>87.336904203583444</v>
      </c>
      <c r="AB10" s="83">
        <v>85.232207840841141</v>
      </c>
      <c r="AC10" s="83">
        <v>83.48605933590396</v>
      </c>
      <c r="AD10" s="83">
        <v>86.4448384947015</v>
      </c>
      <c r="AE10" s="83">
        <v>81.518299282802232</v>
      </c>
      <c r="AF10" s="83">
        <v>78.750789438741009</v>
      </c>
      <c r="AG10" s="83">
        <v>70.724568216247377</v>
      </c>
      <c r="AH10" s="83">
        <v>65.802892200613499</v>
      </c>
      <c r="AI10" s="83">
        <v>65.078586011315622</v>
      </c>
      <c r="AJ10" s="83">
        <v>57.614396412709404</v>
      </c>
      <c r="AK10" s="83">
        <v>61.719864126485426</v>
      </c>
      <c r="AL10" s="83">
        <v>64.138448236860924</v>
      </c>
      <c r="AM10" s="83">
        <v>58.248366515720399</v>
      </c>
      <c r="AN10" s="83">
        <v>54.752844387951164</v>
      </c>
      <c r="AO10" s="83">
        <v>53.454440873856399</v>
      </c>
      <c r="AP10" s="83">
        <v>52.779342315327149</v>
      </c>
      <c r="AQ10" s="83">
        <v>56.656502577692791</v>
      </c>
      <c r="AR10" s="83">
        <v>56.917446427554992</v>
      </c>
      <c r="AS10" s="83">
        <v>59.800118811430316</v>
      </c>
      <c r="AT10" s="83">
        <v>61.720824829250986</v>
      </c>
      <c r="AU10" s="83">
        <v>65.11040309414399</v>
      </c>
      <c r="AV10" s="83">
        <v>62.18594343330696</v>
      </c>
      <c r="AW10" s="83">
        <v>65.825111393790053</v>
      </c>
      <c r="AX10" s="83">
        <v>65.006211181367149</v>
      </c>
      <c r="AY10" s="83">
        <v>65.415307588519369</v>
      </c>
      <c r="AZ10" s="83">
        <v>67.908302602512123</v>
      </c>
      <c r="BA10" s="83">
        <v>69.266687027174584</v>
      </c>
      <c r="BB10" s="83">
        <v>69.787426760823493</v>
      </c>
      <c r="BC10" s="83">
        <v>69.530663849287635</v>
      </c>
      <c r="BD10" s="83">
        <v>68.582613360953232</v>
      </c>
      <c r="BE10" s="83">
        <v>70.394736710515417</v>
      </c>
      <c r="BF10" s="83">
        <v>68.740666048240058</v>
      </c>
      <c r="BG10" s="83">
        <v>67.988242895661742</v>
      </c>
      <c r="BH10" s="83">
        <v>68.135056480575599</v>
      </c>
      <c r="BI10" s="83">
        <v>67.766183319316383</v>
      </c>
      <c r="BJ10" s="83">
        <v>69.058847150129509</v>
      </c>
      <c r="BK10" s="83">
        <v>70.4155368296354</v>
      </c>
      <c r="BL10" s="83">
        <v>72.259386625840662</v>
      </c>
      <c r="BM10" s="83">
        <v>74.278419608914049</v>
      </c>
      <c r="BN10" s="83">
        <v>74.26738527251014</v>
      </c>
      <c r="BO10" s="83">
        <v>72.846550740631344</v>
      </c>
      <c r="BP10" s="83">
        <v>77.199769626147358</v>
      </c>
      <c r="BQ10" s="83">
        <v>79.917410509180996</v>
      </c>
      <c r="BR10" s="83">
        <v>82.700166097574268</v>
      </c>
      <c r="BS10" s="83">
        <v>83.159739193363833</v>
      </c>
      <c r="BT10" s="83">
        <v>87.70518138648319</v>
      </c>
      <c r="BU10" s="83">
        <v>85.388342805912856</v>
      </c>
      <c r="BV10" s="83">
        <v>88.636640073438201</v>
      </c>
      <c r="BW10" s="83">
        <v>91.391145236975291</v>
      </c>
      <c r="BX10" s="83">
        <v>94.430069413068281</v>
      </c>
      <c r="BY10" s="83">
        <v>96.423988859420689</v>
      </c>
      <c r="BZ10" s="83">
        <v>97.6701456952363</v>
      </c>
      <c r="CA10" s="83">
        <v>97.974482136643459</v>
      </c>
      <c r="CB10" s="83">
        <v>92.29427447478443</v>
      </c>
      <c r="CC10" s="83">
        <v>92.43688333944857</v>
      </c>
      <c r="CD10" s="83">
        <v>93.113756906597118</v>
      </c>
      <c r="CE10" s="83">
        <v>95.345657584939488</v>
      </c>
      <c r="CF10" s="83">
        <v>97.213487350676942</v>
      </c>
      <c r="CG10" s="83">
        <v>99.676127227203551</v>
      </c>
      <c r="CH10" s="83">
        <v>99.166780164214543</v>
      </c>
      <c r="CI10" s="83">
        <v>102.43681591217519</v>
      </c>
      <c r="CJ10" s="83">
        <v>104.95543458235969</v>
      </c>
      <c r="CK10" s="83">
        <v>103.21722952882855</v>
      </c>
      <c r="CL10" s="83">
        <v>105.27971484083072</v>
      </c>
      <c r="CM10" s="83">
        <v>107.97460727321892</v>
      </c>
      <c r="CN10" s="83">
        <v>112.25574318587924</v>
      </c>
      <c r="CO10" s="83">
        <v>111.72076027174188</v>
      </c>
      <c r="CP10" s="83">
        <v>109.06480212731071</v>
      </c>
      <c r="CQ10" s="83">
        <v>108.76796838314903</v>
      </c>
      <c r="CR10" s="83">
        <v>109.21503624966655</v>
      </c>
      <c r="CS10" s="83">
        <v>111.50263333350611</v>
      </c>
      <c r="CT10" s="83">
        <v>105.69627066671113</v>
      </c>
      <c r="CU10" s="83">
        <v>104.43023715475496</v>
      </c>
      <c r="CV10" s="83">
        <v>94.450182671111378</v>
      </c>
      <c r="CW10" s="83">
        <v>93.107730009453277</v>
      </c>
      <c r="CX10" s="83">
        <v>88.908736482803434</v>
      </c>
      <c r="CY10" s="83">
        <v>93.696034006967963</v>
      </c>
      <c r="CZ10" s="83">
        <v>95.807230572791568</v>
      </c>
      <c r="DA10" s="83">
        <v>87.106954025472433</v>
      </c>
      <c r="DB10" s="83">
        <v>84.343130150530712</v>
      </c>
      <c r="DC10" s="83">
        <v>86.880071372931113</v>
      </c>
      <c r="DD10" s="83">
        <v>78.85903189786228</v>
      </c>
      <c r="DE10" s="83">
        <v>69.101300067331451</v>
      </c>
      <c r="DF10" s="83">
        <v>65.524273091317554</v>
      </c>
      <c r="DG10" s="83">
        <v>63.363812284029393</v>
      </c>
      <c r="DH10" s="83">
        <v>63.046777856528486</v>
      </c>
      <c r="DI10" s="83">
        <v>57.608668018428091</v>
      </c>
      <c r="DJ10" s="83">
        <v>58.209547252117204</v>
      </c>
      <c r="DK10" s="83">
        <v>65.108872268006621</v>
      </c>
      <c r="DL10" s="83">
        <v>67.11290296483665</v>
      </c>
      <c r="DM10" s="83">
        <v>67.27338219835535</v>
      </c>
      <c r="DN10" s="83">
        <v>71.870718191117106</v>
      </c>
      <c r="DO10" s="83">
        <v>73.997246199672517</v>
      </c>
      <c r="DP10" s="83">
        <v>75.848966312285739</v>
      </c>
      <c r="DQ10" s="83">
        <v>73.928726435649352</v>
      </c>
      <c r="DR10" s="83">
        <v>75.40695715666088</v>
      </c>
      <c r="DS10" s="83">
        <v>80.101945064463479</v>
      </c>
      <c r="DT10" s="83">
        <v>80.139338838367664</v>
      </c>
      <c r="DU10" s="83">
        <v>81.634875622405985</v>
      </c>
      <c r="DV10" s="83">
        <v>87.338032437169019</v>
      </c>
      <c r="DW10" s="83">
        <v>88.750980648571328</v>
      </c>
      <c r="DX10" s="83">
        <v>86.492364586023513</v>
      </c>
      <c r="DY10" s="83">
        <v>84.939009670354537</v>
      </c>
      <c r="DZ10" s="83">
        <v>86.023238406515858</v>
      </c>
      <c r="EA10" s="83">
        <v>85.233910261786235</v>
      </c>
      <c r="EB10" s="83">
        <v>87.586099468671122</v>
      </c>
      <c r="EC10" s="83">
        <v>89.171028768964433</v>
      </c>
      <c r="ED10" s="83">
        <v>92.416518787567952</v>
      </c>
      <c r="EE10" s="83">
        <v>96.264139257308244</v>
      </c>
      <c r="EF10" s="83">
        <v>95.667613363748586</v>
      </c>
      <c r="EG10" s="83">
        <v>97.158592601195721</v>
      </c>
      <c r="EH10" s="83">
        <v>94.397300328137689</v>
      </c>
      <c r="EI10" s="83">
        <v>94.777692319534239</v>
      </c>
      <c r="EJ10" s="83">
        <v>95.676379422670962</v>
      </c>
      <c r="EK10" s="83">
        <v>93.264902138054026</v>
      </c>
      <c r="EL10" s="83">
        <v>92.46798869435726</v>
      </c>
      <c r="EM10" s="83">
        <v>85.120279395814237</v>
      </c>
      <c r="EN10" s="83">
        <v>83.079818620674885</v>
      </c>
      <c r="EO10" s="83">
        <v>87.630395040511644</v>
      </c>
      <c r="EP10" s="83">
        <v>87.605752605573372</v>
      </c>
      <c r="EQ10" s="83">
        <v>90.031072165277038</v>
      </c>
      <c r="ER10" s="83">
        <v>93.987972429439296</v>
      </c>
      <c r="ES10" s="83">
        <v>97.323245974244728</v>
      </c>
      <c r="ET10" s="83">
        <v>98.49173264441113</v>
      </c>
      <c r="EU10" s="83">
        <v>98.027623809458746</v>
      </c>
      <c r="EV10" s="83">
        <v>94.926439742723332</v>
      </c>
      <c r="EW10" s="83">
        <v>96.711942123476078</v>
      </c>
      <c r="EX10" s="83">
        <v>101.01156834852527</v>
      </c>
      <c r="EY10" s="83">
        <v>101.30100778016718</v>
      </c>
      <c r="EZ10" s="83">
        <v>102.29392768237284</v>
      </c>
      <c r="FA10" s="83">
        <v>101.08340347257695</v>
      </c>
      <c r="FB10" s="83">
        <v>102.30097046085619</v>
      </c>
      <c r="FC10" s="83">
        <v>102.77079001564833</v>
      </c>
      <c r="FD10" s="83">
        <v>104.90354474220386</v>
      </c>
      <c r="FE10" s="83">
        <v>108.46144003934469</v>
      </c>
      <c r="FF10" s="83">
        <v>112.231297423085</v>
      </c>
      <c r="FG10" s="83">
        <v>112.98965896373038</v>
      </c>
      <c r="FH10" s="83">
        <v>115.22728737856819</v>
      </c>
      <c r="FI10" s="83">
        <v>111.93429856202081</v>
      </c>
      <c r="FJ10" s="83">
        <v>115.02286749361497</v>
      </c>
      <c r="FK10" s="83">
        <v>113.16412884404987</v>
      </c>
      <c r="FL10" s="83">
        <v>115.61705795190112</v>
      </c>
      <c r="FM10" s="83">
        <v>119.01776202134812</v>
      </c>
      <c r="FN10" s="83">
        <v>121.40614219723588</v>
      </c>
      <c r="FO10" s="83">
        <v>121.81947688635556</v>
      </c>
      <c r="FP10" s="83">
        <v>119.44434037108083</v>
      </c>
      <c r="FQ10" s="83">
        <v>122.93352180393386</v>
      </c>
      <c r="FR10" s="83">
        <v>123.87326672029614</v>
      </c>
      <c r="FS10" s="83">
        <v>123.96292215378358</v>
      </c>
      <c r="FT10" s="83">
        <v>128.07051029596536</v>
      </c>
      <c r="FU10" s="83">
        <v>129.18781176244062</v>
      </c>
      <c r="FV10" s="83">
        <v>129.48124564148767</v>
      </c>
      <c r="FW10" s="83">
        <v>133.44841469774408</v>
      </c>
      <c r="FX10" s="83">
        <v>134.85744334759147</v>
      </c>
      <c r="FY10" s="83">
        <v>136.45220478847199</v>
      </c>
      <c r="FZ10" s="83">
        <v>139.60222936808893</v>
      </c>
      <c r="GA10" s="83">
        <v>141.31991129859304</v>
      </c>
      <c r="GB10" s="83">
        <v>149.17716240928047</v>
      </c>
      <c r="GC10" s="83">
        <v>159.07619549927716</v>
      </c>
      <c r="GD10" s="83">
        <v>164.35529141273469</v>
      </c>
      <c r="GE10" s="83">
        <v>161.85940850581787</v>
      </c>
      <c r="GF10" s="83">
        <v>165.97737070082584</v>
      </c>
      <c r="GG10" s="83">
        <v>160.00369868767726</v>
      </c>
      <c r="GH10" s="83">
        <v>164.00046154999319</v>
      </c>
      <c r="GI10" s="83">
        <v>151.96271343628905</v>
      </c>
      <c r="GJ10" s="83">
        <v>147.29260064942309</v>
      </c>
      <c r="GK10" s="83">
        <v>158.79424080439517</v>
      </c>
      <c r="GL10" s="83">
        <v>164.84523594330503</v>
      </c>
      <c r="GM10" s="83">
        <v>158.25936259316029</v>
      </c>
      <c r="GN10" s="83">
        <v>149.84619828467567</v>
      </c>
      <c r="GO10" s="83">
        <v>148.09182500381829</v>
      </c>
      <c r="GP10" s="83">
        <v>150.98589876485303</v>
      </c>
      <c r="GQ10" s="83">
        <v>151.50797325753584</v>
      </c>
      <c r="GR10" s="83">
        <v>156.43511842096814</v>
      </c>
      <c r="GS10" s="83">
        <v>154.72227678481298</v>
      </c>
      <c r="GT10" s="83">
        <v>160.07710335541239</v>
      </c>
      <c r="GU10" s="83">
        <v>160.69588436095421</v>
      </c>
      <c r="GV10" s="83">
        <v>159.61217947649706</v>
      </c>
      <c r="GW10" s="83">
        <v>159.76043793180887</v>
      </c>
      <c r="GX10" s="83">
        <v>165.9610070140557</v>
      </c>
      <c r="GY10" s="83">
        <v>170.27755591942895</v>
      </c>
      <c r="GZ10" s="83">
        <v>170.20304074008942</v>
      </c>
      <c r="HA10" s="83">
        <v>176.83731440188916</v>
      </c>
      <c r="HB10" s="83">
        <v>177.92133009896213</v>
      </c>
      <c r="HC10" s="83">
        <v>178.20505743337165</v>
      </c>
      <c r="HD10" s="83">
        <v>176.21289784097721</v>
      </c>
      <c r="HE10" s="83">
        <v>174.55496822707181</v>
      </c>
      <c r="HF10" s="83">
        <v>173.06351264936066</v>
      </c>
      <c r="HG10" s="83">
        <v>171.62397252206745</v>
      </c>
      <c r="HH10" s="83">
        <v>176.19534928540284</v>
      </c>
      <c r="HI10" s="83">
        <v>181.90432148464231</v>
      </c>
      <c r="HJ10" s="83">
        <v>181.36948346877278</v>
      </c>
      <c r="HK10" s="83">
        <v>182.59155388156856</v>
      </c>
      <c r="HL10" s="83">
        <v>184.55367967878388</v>
      </c>
      <c r="HM10" s="83">
        <v>180.58653521427618</v>
      </c>
      <c r="HN10" s="83">
        <v>174.987954736559</v>
      </c>
      <c r="HO10" s="83">
        <v>180.61812034407629</v>
      </c>
      <c r="HP10" s="83">
        <v>185.90906302170774</v>
      </c>
      <c r="HQ10" s="83">
        <v>184.85277579001487</v>
      </c>
      <c r="HR10" s="83">
        <v>190.48179296857813</v>
      </c>
      <c r="HS10" s="83">
        <v>192.23862820439678</v>
      </c>
      <c r="HT10" s="83">
        <v>182.75803305525508</v>
      </c>
      <c r="HU10" s="83">
        <v>185.53408739203164</v>
      </c>
      <c r="HV10" s="83">
        <v>170.69189632530242</v>
      </c>
      <c r="HW10" s="83">
        <v>183.27448898737256</v>
      </c>
      <c r="HX10" s="83">
        <v>189.69377610843992</v>
      </c>
      <c r="HY10" s="83">
        <v>194.08411299492641</v>
      </c>
      <c r="HZ10" s="83">
        <v>200.34699304434702</v>
      </c>
      <c r="IA10" s="83">
        <v>190.58358951749685</v>
      </c>
      <c r="IB10" s="83">
        <v>197.60141953035875</v>
      </c>
      <c r="IC10" s="83">
        <v>202.47722168699744</v>
      </c>
      <c r="ID10" s="83">
        <v>199.66311050659633</v>
      </c>
      <c r="IE10" s="83">
        <v>205.78731674273172</v>
      </c>
      <c r="IF10" s="83">
        <v>206.57476531141205</v>
      </c>
      <c r="IG10" s="83">
        <v>214.35888586017319</v>
      </c>
      <c r="IH10" s="83">
        <v>217.7083832398703</v>
      </c>
      <c r="II10" s="83">
        <v>216.84410907273525</v>
      </c>
      <c r="IJ10" s="83">
        <v>200.81181499294155</v>
      </c>
      <c r="IK10" s="83">
        <v>173.96209629734582</v>
      </c>
      <c r="IL10" s="83">
        <v>192.44274095383423</v>
      </c>
      <c r="IM10" s="83">
        <v>197.97015563873401</v>
      </c>
      <c r="IN10" s="83">
        <v>200.93233173306595</v>
      </c>
      <c r="IO10" s="83">
        <v>200.31294975651963</v>
      </c>
      <c r="IP10" s="83">
        <v>208.78788024451418</v>
      </c>
      <c r="IQ10" s="83">
        <v>206.52562806654623</v>
      </c>
      <c r="IR10" s="83">
        <v>202.25316209960039</v>
      </c>
      <c r="IS10" s="83">
        <v>221.97515199667677</v>
      </c>
      <c r="IT10" s="83">
        <v>226.84642646387397</v>
      </c>
      <c r="IU10" s="83">
        <v>226.38366109612002</v>
      </c>
      <c r="IV10" s="83">
        <v>232.8631301405627</v>
      </c>
      <c r="IW10" s="83">
        <v>249.16583050503507</v>
      </c>
      <c r="IX10" s="83">
        <v>254.13438119414374</v>
      </c>
      <c r="IY10" s="83">
        <v>254.85019315707541</v>
      </c>
      <c r="IZ10" s="83">
        <v>264.24373753151292</v>
      </c>
      <c r="JA10" s="83">
        <v>267.87034099315844</v>
      </c>
      <c r="JB10" s="83">
        <v>274.58086783729613</v>
      </c>
      <c r="JC10" s="83">
        <v>266.95900711398923</v>
      </c>
      <c r="JD10" s="83">
        <v>280.06522403608272</v>
      </c>
      <c r="JE10" s="83">
        <v>278.81998451740156</v>
      </c>
      <c r="JF10" s="83">
        <v>289.1676764737179</v>
      </c>
      <c r="JG10" s="83">
        <v>278.32084426657929</v>
      </c>
      <c r="JH10" s="83">
        <v>269.05228894179459</v>
      </c>
      <c r="JI10" s="83">
        <v>276.6657076305994</v>
      </c>
      <c r="JJ10" s="83">
        <v>269.79654286831169</v>
      </c>
      <c r="JK10" s="83">
        <v>266.15999430156126</v>
      </c>
      <c r="JL10" s="83">
        <v>250.13674015403294</v>
      </c>
      <c r="JM10" s="83">
        <v>274.39434976882956</v>
      </c>
      <c r="JN10" s="83">
        <v>265.37746053741648</v>
      </c>
      <c r="JO10" s="83">
        <v>246.84297696213284</v>
      </c>
      <c r="JP10" s="83">
        <v>260.27531742387731</v>
      </c>
      <c r="JQ10" s="83">
        <v>270.48851289997037</v>
      </c>
      <c r="JR10" s="201"/>
    </row>
    <row r="11" spans="1:278" s="199" customFormat="1" ht="15" customHeight="1" x14ac:dyDescent="0.25">
      <c r="A11" s="82" t="s">
        <v>28</v>
      </c>
      <c r="B11" s="83">
        <v>100</v>
      </c>
      <c r="C11" s="83">
        <v>108.78037854182998</v>
      </c>
      <c r="D11" s="83">
        <v>118.34471945346623</v>
      </c>
      <c r="E11" s="83">
        <v>147.0713405756523</v>
      </c>
      <c r="F11" s="83">
        <v>122.65091275618764</v>
      </c>
      <c r="G11" s="83">
        <v>124.98899908407199</v>
      </c>
      <c r="H11" s="83">
        <v>116.17721308926173</v>
      </c>
      <c r="I11" s="83">
        <v>137.78125492772617</v>
      </c>
      <c r="J11" s="83">
        <v>136.08276647745984</v>
      </c>
      <c r="K11" s="83">
        <v>158.73469084838823</v>
      </c>
      <c r="L11" s="83">
        <v>161.1239301229291</v>
      </c>
      <c r="M11" s="83">
        <v>159.43928158373339</v>
      </c>
      <c r="N11" s="83">
        <v>143.34713931462218</v>
      </c>
      <c r="O11" s="83">
        <v>140.28895993422259</v>
      </c>
      <c r="P11" s="83">
        <v>131.69495371559611</v>
      </c>
      <c r="Q11" s="83">
        <v>126.05013308907129</v>
      </c>
      <c r="R11" s="83">
        <v>112.71896475506111</v>
      </c>
      <c r="S11" s="83">
        <v>119.6892284378751</v>
      </c>
      <c r="T11" s="83">
        <v>129.42736623430949</v>
      </c>
      <c r="U11" s="83">
        <v>129.63476173616206</v>
      </c>
      <c r="V11" s="83">
        <v>120.50909377818719</v>
      </c>
      <c r="W11" s="83">
        <v>112.12338105616091</v>
      </c>
      <c r="X11" s="83">
        <v>105.07965501215149</v>
      </c>
      <c r="Y11" s="83">
        <v>113.52704718066943</v>
      </c>
      <c r="Z11" s="83">
        <v>120.46063568264677</v>
      </c>
      <c r="AA11" s="83">
        <v>119.38445412454487</v>
      </c>
      <c r="AB11" s="83">
        <v>112.56005239632029</v>
      </c>
      <c r="AC11" s="83">
        <v>108.67094941286889</v>
      </c>
      <c r="AD11" s="83">
        <v>108.62617051961379</v>
      </c>
      <c r="AE11" s="83">
        <v>96.985950874877304</v>
      </c>
      <c r="AF11" s="83">
        <v>89.377882951057572</v>
      </c>
      <c r="AG11" s="83">
        <v>77.844400249365563</v>
      </c>
      <c r="AH11" s="83">
        <v>76.618715376737811</v>
      </c>
      <c r="AI11" s="83">
        <v>75.150705471865052</v>
      </c>
      <c r="AJ11" s="83">
        <v>69.573252087937647</v>
      </c>
      <c r="AK11" s="83">
        <v>74.380577483857252</v>
      </c>
      <c r="AL11" s="83">
        <v>76.427250994814344</v>
      </c>
      <c r="AM11" s="83">
        <v>69.579902148282102</v>
      </c>
      <c r="AN11" s="83">
        <v>66.856481029951468</v>
      </c>
      <c r="AO11" s="83">
        <v>65.371916648624378</v>
      </c>
      <c r="AP11" s="83">
        <v>67.225546521617503</v>
      </c>
      <c r="AQ11" s="83">
        <v>71.081472823317412</v>
      </c>
      <c r="AR11" s="83">
        <v>72.56486854322381</v>
      </c>
      <c r="AS11" s="83">
        <v>76.102904642283477</v>
      </c>
      <c r="AT11" s="83">
        <v>78.923792822668901</v>
      </c>
      <c r="AU11" s="83">
        <v>79.55804289996675</v>
      </c>
      <c r="AV11" s="83">
        <v>75.478581401788077</v>
      </c>
      <c r="AW11" s="83">
        <v>77.062858041928592</v>
      </c>
      <c r="AX11" s="83">
        <v>76.145006066526463</v>
      </c>
      <c r="AY11" s="83">
        <v>76.14739552156513</v>
      </c>
      <c r="AZ11" s="83">
        <v>79.743348377035318</v>
      </c>
      <c r="BA11" s="83">
        <v>81.051821118602234</v>
      </c>
      <c r="BB11" s="83">
        <v>80.466399826963041</v>
      </c>
      <c r="BC11" s="83">
        <v>84.03537466831348</v>
      </c>
      <c r="BD11" s="83">
        <v>81.807305105912405</v>
      </c>
      <c r="BE11" s="83">
        <v>81.414132805612581</v>
      </c>
      <c r="BF11" s="83">
        <v>76.754355989350856</v>
      </c>
      <c r="BG11" s="83">
        <v>77.419876615334246</v>
      </c>
      <c r="BH11" s="83">
        <v>77.526041880813779</v>
      </c>
      <c r="BI11" s="83">
        <v>74.349453451467213</v>
      </c>
      <c r="BJ11" s="83">
        <v>72.739915636359342</v>
      </c>
      <c r="BK11" s="83">
        <v>74.903027348965068</v>
      </c>
      <c r="BL11" s="83">
        <v>74.584797192737781</v>
      </c>
      <c r="BM11" s="83">
        <v>72.806459493088184</v>
      </c>
      <c r="BN11" s="83">
        <v>72.747327903081683</v>
      </c>
      <c r="BO11" s="83">
        <v>75.447832646973225</v>
      </c>
      <c r="BP11" s="83">
        <v>80.724631571359438</v>
      </c>
      <c r="BQ11" s="83">
        <v>82.737399366688692</v>
      </c>
      <c r="BR11" s="83">
        <v>86.123345604425054</v>
      </c>
      <c r="BS11" s="83">
        <v>85.665319751789099</v>
      </c>
      <c r="BT11" s="83">
        <v>88.20817774497921</v>
      </c>
      <c r="BU11" s="83">
        <v>86.982349260569734</v>
      </c>
      <c r="BV11" s="83">
        <v>89.520379029960253</v>
      </c>
      <c r="BW11" s="83">
        <v>91.320480375345525</v>
      </c>
      <c r="BX11" s="83">
        <v>91.626828474885841</v>
      </c>
      <c r="BY11" s="83">
        <v>94.52576081208143</v>
      </c>
      <c r="BZ11" s="83">
        <v>92.935235926269556</v>
      </c>
      <c r="CA11" s="83">
        <v>88.385393877959331</v>
      </c>
      <c r="CB11" s="83">
        <v>84.155107593246171</v>
      </c>
      <c r="CC11" s="83">
        <v>85.17719427544003</v>
      </c>
      <c r="CD11" s="83">
        <v>86.936060367593626</v>
      </c>
      <c r="CE11" s="83">
        <v>88.187906153035584</v>
      </c>
      <c r="CF11" s="83">
        <v>88.527929418033736</v>
      </c>
      <c r="CG11" s="83">
        <v>90.46290163816137</v>
      </c>
      <c r="CH11" s="83">
        <v>87.145173108367374</v>
      </c>
      <c r="CI11" s="83">
        <v>88.657835307880987</v>
      </c>
      <c r="CJ11" s="83">
        <v>91.585106944935447</v>
      </c>
      <c r="CK11" s="83">
        <v>88.025793474686353</v>
      </c>
      <c r="CL11" s="83">
        <v>87.884107620963391</v>
      </c>
      <c r="CM11" s="83">
        <v>90.557030851619473</v>
      </c>
      <c r="CN11" s="83">
        <v>91.875070940330261</v>
      </c>
      <c r="CO11" s="83">
        <v>87.962673365342283</v>
      </c>
      <c r="CP11" s="83">
        <v>84.747790181513196</v>
      </c>
      <c r="CQ11" s="83">
        <v>86.838225643419804</v>
      </c>
      <c r="CR11" s="83">
        <v>87.353895638599823</v>
      </c>
      <c r="CS11" s="83">
        <v>88.277975231219983</v>
      </c>
      <c r="CT11" s="83">
        <v>87.46100179203431</v>
      </c>
      <c r="CU11" s="83">
        <v>85.725995355112232</v>
      </c>
      <c r="CV11" s="83">
        <v>80.613306461590355</v>
      </c>
      <c r="CW11" s="83">
        <v>77.487995414790788</v>
      </c>
      <c r="CX11" s="83">
        <v>72.811484487911031</v>
      </c>
      <c r="CY11" s="83">
        <v>74.417196181272402</v>
      </c>
      <c r="CZ11" s="83">
        <v>75.769535115842231</v>
      </c>
      <c r="DA11" s="83">
        <v>73.746204239685341</v>
      </c>
      <c r="DB11" s="83">
        <v>79.781690390243796</v>
      </c>
      <c r="DC11" s="83">
        <v>84.115111044350172</v>
      </c>
      <c r="DD11" s="83">
        <v>82.606228092132795</v>
      </c>
      <c r="DE11" s="83">
        <v>79.538246344083092</v>
      </c>
      <c r="DF11" s="83">
        <v>73.491687634926095</v>
      </c>
      <c r="DG11" s="83">
        <v>71.539948587688272</v>
      </c>
      <c r="DH11" s="83">
        <v>76.187653632745523</v>
      </c>
      <c r="DI11" s="83">
        <v>69.417369545552049</v>
      </c>
      <c r="DJ11" s="83">
        <v>70.231985620513186</v>
      </c>
      <c r="DK11" s="83">
        <v>70.909324054421859</v>
      </c>
      <c r="DL11" s="83">
        <v>70.034151268656132</v>
      </c>
      <c r="DM11" s="83">
        <v>73.131372548469116</v>
      </c>
      <c r="DN11" s="83">
        <v>78.714415985601718</v>
      </c>
      <c r="DO11" s="83">
        <v>79.638382936962486</v>
      </c>
      <c r="DP11" s="83">
        <v>79.92340065521303</v>
      </c>
      <c r="DQ11" s="83">
        <v>76.644966577514765</v>
      </c>
      <c r="DR11" s="83">
        <v>80.656974205778027</v>
      </c>
      <c r="DS11" s="83">
        <v>86.662104235592977</v>
      </c>
      <c r="DT11" s="83">
        <v>89.109883999527469</v>
      </c>
      <c r="DU11" s="83">
        <v>92.749748401383613</v>
      </c>
      <c r="DV11" s="83">
        <v>98.542940208381836</v>
      </c>
      <c r="DW11" s="83">
        <v>98.601697036327948</v>
      </c>
      <c r="DX11" s="83">
        <v>97.033974163941764</v>
      </c>
      <c r="DY11" s="83">
        <v>95.176125518098374</v>
      </c>
      <c r="DZ11" s="83">
        <v>90.337243121114753</v>
      </c>
      <c r="EA11" s="83">
        <v>91.973679047636409</v>
      </c>
      <c r="EB11" s="83">
        <v>93.527459802778594</v>
      </c>
      <c r="EC11" s="83">
        <v>93.571232734066967</v>
      </c>
      <c r="ED11" s="83">
        <v>97.500688229140238</v>
      </c>
      <c r="EE11" s="83">
        <v>100.35032538452</v>
      </c>
      <c r="EF11" s="83">
        <v>99.199439221917544</v>
      </c>
      <c r="EG11" s="83">
        <v>101.40392123875614</v>
      </c>
      <c r="EH11" s="83">
        <v>101.05525669705963</v>
      </c>
      <c r="EI11" s="83">
        <v>102.54277351152292</v>
      </c>
      <c r="EJ11" s="83">
        <v>106.84982903791862</v>
      </c>
      <c r="EK11" s="83">
        <v>104.48486086601628</v>
      </c>
      <c r="EL11" s="83">
        <v>101.10992124149358</v>
      </c>
      <c r="EM11" s="83">
        <v>95.200078856971999</v>
      </c>
      <c r="EN11" s="83">
        <v>95.813138264670528</v>
      </c>
      <c r="EO11" s="83">
        <v>96.933848701220697</v>
      </c>
      <c r="EP11" s="83">
        <v>98.260531621205757</v>
      </c>
      <c r="EQ11" s="83">
        <v>103.94932796052009</v>
      </c>
      <c r="ER11" s="83">
        <v>110.32704884181561</v>
      </c>
      <c r="ES11" s="83">
        <v>109.5076458509776</v>
      </c>
      <c r="ET11" s="83">
        <v>115.27060998934091</v>
      </c>
      <c r="EU11" s="83">
        <v>116.08250851386462</v>
      </c>
      <c r="EV11" s="83">
        <v>118.46311211577465</v>
      </c>
      <c r="EW11" s="83">
        <v>120.97964538191835</v>
      </c>
      <c r="EX11" s="83">
        <v>124.41594140025039</v>
      </c>
      <c r="EY11" s="83">
        <v>123.88989719831733</v>
      </c>
      <c r="EZ11" s="83">
        <v>126.93205286434129</v>
      </c>
      <c r="FA11" s="83">
        <v>121.7234982849485</v>
      </c>
      <c r="FB11" s="83">
        <v>127.76284545428226</v>
      </c>
      <c r="FC11" s="83">
        <v>126.76718381481035</v>
      </c>
      <c r="FD11" s="83">
        <v>132.23333139709624</v>
      </c>
      <c r="FE11" s="83">
        <v>138.99570387548977</v>
      </c>
      <c r="FF11" s="83">
        <v>149.23063115058267</v>
      </c>
      <c r="FG11" s="83">
        <v>151.57041770370691</v>
      </c>
      <c r="FH11" s="83">
        <v>157.3303899321655</v>
      </c>
      <c r="FI11" s="83">
        <v>154.27049851546849</v>
      </c>
      <c r="FJ11" s="83">
        <v>164.38531811975037</v>
      </c>
      <c r="FK11" s="83">
        <v>161.98945691028817</v>
      </c>
      <c r="FL11" s="83">
        <v>166.24142055904966</v>
      </c>
      <c r="FM11" s="83">
        <v>166.89731163196473</v>
      </c>
      <c r="FN11" s="83">
        <v>176.63097552750273</v>
      </c>
      <c r="FO11" s="83">
        <v>177.21414874035239</v>
      </c>
      <c r="FP11" s="83">
        <v>191.9310140099569</v>
      </c>
      <c r="FQ11" s="83">
        <v>205.21340861230848</v>
      </c>
      <c r="FR11" s="83">
        <v>192.4429514629177</v>
      </c>
      <c r="FS11" s="83">
        <v>188.5767214685886</v>
      </c>
      <c r="FT11" s="83">
        <v>196.28620398035633</v>
      </c>
      <c r="FU11" s="83">
        <v>209.3422609375952</v>
      </c>
      <c r="FV11" s="83">
        <v>210.89246943108139</v>
      </c>
      <c r="FW11" s="83">
        <v>244.36492919403869</v>
      </c>
      <c r="FX11" s="83">
        <v>251.19521883184973</v>
      </c>
      <c r="FY11" s="83">
        <v>276.04408034505116</v>
      </c>
      <c r="FZ11" s="83">
        <v>284.00004374567015</v>
      </c>
      <c r="GA11" s="83">
        <v>292.78281469203591</v>
      </c>
      <c r="GB11" s="83">
        <v>334.05217646858057</v>
      </c>
      <c r="GC11" s="83">
        <v>352.76854808875908</v>
      </c>
      <c r="GD11" s="83">
        <v>378.37687485298778</v>
      </c>
      <c r="GE11" s="83">
        <v>340.74772660061865</v>
      </c>
      <c r="GF11" s="83">
        <v>384.27326276550752</v>
      </c>
      <c r="GG11" s="83">
        <v>380.51348739510644</v>
      </c>
      <c r="GH11" s="83">
        <v>390.59631199864469</v>
      </c>
      <c r="GI11" s="83">
        <v>342.75927957116392</v>
      </c>
      <c r="GJ11" s="83">
        <v>309.69801805459815</v>
      </c>
      <c r="GK11" s="83">
        <v>321.43180613322096</v>
      </c>
      <c r="GL11" s="83">
        <v>361.94123196530438</v>
      </c>
      <c r="GM11" s="83">
        <v>353.96220730692033</v>
      </c>
      <c r="GN11" s="83">
        <v>269.98346042663331</v>
      </c>
      <c r="GO11" s="83">
        <v>260.84085058192039</v>
      </c>
      <c r="GP11" s="83">
        <v>260.86983861799422</v>
      </c>
      <c r="GQ11" s="83">
        <v>269.91463960616079</v>
      </c>
      <c r="GR11" s="83">
        <v>290.27392905536766</v>
      </c>
      <c r="GS11" s="83">
        <v>272.38078853266057</v>
      </c>
      <c r="GT11" s="83">
        <v>302.77050818577555</v>
      </c>
      <c r="GU11" s="83">
        <v>290.88375437311805</v>
      </c>
      <c r="GV11" s="83">
        <v>299.55591237333954</v>
      </c>
      <c r="GW11" s="83">
        <v>267.13289374972021</v>
      </c>
      <c r="GX11" s="83">
        <v>299.7944364419177</v>
      </c>
      <c r="GY11" s="83">
        <v>289.6454747521696</v>
      </c>
      <c r="GZ11" s="83">
        <v>298.27763522481183</v>
      </c>
      <c r="HA11" s="83">
        <v>329.09764791435077</v>
      </c>
      <c r="HB11" s="83">
        <v>330.14854185814698</v>
      </c>
      <c r="HC11" s="83">
        <v>330.33866709198287</v>
      </c>
      <c r="HD11" s="83">
        <v>311.54622142863406</v>
      </c>
      <c r="HE11" s="83">
        <v>334.32143459847634</v>
      </c>
      <c r="HF11" s="83">
        <v>329.31115069855264</v>
      </c>
      <c r="HG11" s="83">
        <v>349.59227146372325</v>
      </c>
      <c r="HH11" s="83">
        <v>351.15180976509203</v>
      </c>
      <c r="HI11" s="83">
        <v>348.75652403813905</v>
      </c>
      <c r="HJ11" s="83">
        <v>352.78129808044645</v>
      </c>
      <c r="HK11" s="83">
        <v>348.23290343736329</v>
      </c>
      <c r="HL11" s="83">
        <v>378.9245222370015</v>
      </c>
      <c r="HM11" s="83">
        <v>370.67014511352181</v>
      </c>
      <c r="HN11" s="83">
        <v>361.65325168839559</v>
      </c>
      <c r="HO11" s="83">
        <v>365.29834454674869</v>
      </c>
      <c r="HP11" s="83">
        <v>400.23316899730366</v>
      </c>
      <c r="HQ11" s="83">
        <v>400.88833537827367</v>
      </c>
      <c r="HR11" s="83">
        <v>422.70453022880349</v>
      </c>
      <c r="HS11" s="83">
        <v>451.67279028671391</v>
      </c>
      <c r="HT11" s="83">
        <v>391.1993784098828</v>
      </c>
      <c r="HU11" s="83">
        <v>409.8043744403542</v>
      </c>
      <c r="HV11" s="83">
        <v>360.33049482761783</v>
      </c>
      <c r="HW11" s="83">
        <v>415.70602777883994</v>
      </c>
      <c r="HX11" s="83">
        <v>437.24390423611607</v>
      </c>
      <c r="HY11" s="83">
        <v>445.52119439960717</v>
      </c>
      <c r="HZ11" s="83">
        <v>410.11855122525407</v>
      </c>
      <c r="IA11" s="83">
        <v>381.92506714393903</v>
      </c>
      <c r="IB11" s="83">
        <v>409.97777851624056</v>
      </c>
      <c r="IC11" s="83">
        <v>407.93754174557205</v>
      </c>
      <c r="ID11" s="83">
        <v>387.85058230787945</v>
      </c>
      <c r="IE11" s="83">
        <v>377.03865774962429</v>
      </c>
      <c r="IF11" s="83">
        <v>386.54444377064061</v>
      </c>
      <c r="IG11" s="83">
        <v>442.07347241631049</v>
      </c>
      <c r="IH11" s="83">
        <v>440.12031154812456</v>
      </c>
      <c r="II11" s="83">
        <v>424.84194951077819</v>
      </c>
      <c r="IJ11" s="83">
        <v>434.29511891298313</v>
      </c>
      <c r="IK11" s="83">
        <v>397.00095181712305</v>
      </c>
      <c r="IL11" s="83">
        <v>458.87593896643449</v>
      </c>
      <c r="IM11" s="83">
        <v>492.24382414182378</v>
      </c>
      <c r="IN11" s="83">
        <v>494.48132554112408</v>
      </c>
      <c r="IO11" s="83">
        <v>464.2319774232941</v>
      </c>
      <c r="IP11" s="83">
        <v>444.15922706011747</v>
      </c>
      <c r="IQ11" s="83">
        <v>443.20981325934667</v>
      </c>
      <c r="IR11" s="83">
        <v>433.83228217883965</v>
      </c>
      <c r="IS11" s="83">
        <v>445.86997736376532</v>
      </c>
      <c r="IT11" s="83">
        <v>454.2832319983749</v>
      </c>
      <c r="IU11" s="83">
        <v>476.48742532171872</v>
      </c>
      <c r="IV11" s="83">
        <v>457.39468398701166</v>
      </c>
      <c r="IW11" s="83">
        <v>450.79286972930208</v>
      </c>
      <c r="IX11" s="83">
        <v>450.49170519784491</v>
      </c>
      <c r="IY11" s="83">
        <v>440.35539468325408</v>
      </c>
      <c r="IZ11" s="83">
        <v>480.8190956643308</v>
      </c>
      <c r="JA11" s="83">
        <v>468.50050270980938</v>
      </c>
      <c r="JB11" s="83">
        <v>486.49466951582917</v>
      </c>
      <c r="JC11" s="83">
        <v>473.31264775724111</v>
      </c>
      <c r="JD11" s="83">
        <v>473.74988599723315</v>
      </c>
      <c r="JE11" s="83">
        <v>459.96151783903349</v>
      </c>
      <c r="JF11" s="83">
        <v>470.51886152599309</v>
      </c>
      <c r="JG11" s="83">
        <v>439.34791178559169</v>
      </c>
      <c r="JH11" s="83">
        <v>431.19749698610781</v>
      </c>
      <c r="JI11" s="83">
        <v>443.31546958619214</v>
      </c>
      <c r="JJ11" s="83">
        <v>426.57650667202853</v>
      </c>
      <c r="JK11" s="83">
        <v>417.40648042202935</v>
      </c>
      <c r="JL11" s="83">
        <v>429.81262940945521</v>
      </c>
      <c r="JM11" s="83">
        <v>456.0088977741994</v>
      </c>
      <c r="JN11" s="83">
        <v>449.11228296182264</v>
      </c>
      <c r="JO11" s="83">
        <v>446.32251063754182</v>
      </c>
      <c r="JP11" s="83">
        <v>481.00619565898194</v>
      </c>
      <c r="JQ11" s="83">
        <v>500.20673998058453</v>
      </c>
      <c r="JR11" s="201"/>
    </row>
    <row r="12" spans="1:278" s="199" customFormat="1" ht="15" customHeight="1" x14ac:dyDescent="0.25">
      <c r="A12" s="82" t="s">
        <v>29</v>
      </c>
      <c r="B12" s="83">
        <v>100</v>
      </c>
      <c r="C12" s="83">
        <v>122.9884120095962</v>
      </c>
      <c r="D12" s="83">
        <v>120.40143364231417</v>
      </c>
      <c r="E12" s="83">
        <v>146.40309715150374</v>
      </c>
      <c r="F12" s="83">
        <v>145.92519471068343</v>
      </c>
      <c r="G12" s="83">
        <v>136.06080043736947</v>
      </c>
      <c r="H12" s="83">
        <v>117.4711950976247</v>
      </c>
      <c r="I12" s="83">
        <v>127.91392167809521</v>
      </c>
      <c r="J12" s="83">
        <v>127.1555697570207</v>
      </c>
      <c r="K12" s="83">
        <v>148.3661586584476</v>
      </c>
      <c r="L12" s="83">
        <v>134.62709176742547</v>
      </c>
      <c r="M12" s="83">
        <v>122.01470529013569</v>
      </c>
      <c r="N12" s="83">
        <v>90.240077155861457</v>
      </c>
      <c r="O12" s="83">
        <v>80.48026476428349</v>
      </c>
      <c r="P12" s="83">
        <v>88.110963929126086</v>
      </c>
      <c r="Q12" s="83">
        <v>64.346447539504751</v>
      </c>
      <c r="R12" s="83">
        <v>56.085945957952525</v>
      </c>
      <c r="S12" s="83">
        <v>66.526038013010591</v>
      </c>
      <c r="T12" s="83">
        <v>66.418561605517795</v>
      </c>
      <c r="U12" s="83">
        <v>64.291097779749634</v>
      </c>
      <c r="V12" s="83">
        <v>56.162645343246311</v>
      </c>
      <c r="W12" s="83">
        <v>45.717612521429622</v>
      </c>
      <c r="X12" s="83">
        <v>37.153740588829045</v>
      </c>
      <c r="Y12" s="83">
        <v>42.966136753874665</v>
      </c>
      <c r="Z12" s="83">
        <v>50.69587304458851</v>
      </c>
      <c r="AA12" s="83">
        <v>50.814602260235901</v>
      </c>
      <c r="AB12" s="83">
        <v>51.109524903967177</v>
      </c>
      <c r="AC12" s="83">
        <v>44.912270427340594</v>
      </c>
      <c r="AD12" s="83">
        <v>47.105951090145822</v>
      </c>
      <c r="AE12" s="83">
        <v>40.173867919202344</v>
      </c>
      <c r="AF12" s="83">
        <v>36.877200215229394</v>
      </c>
      <c r="AG12" s="83">
        <v>31.001620882257754</v>
      </c>
      <c r="AH12" s="83">
        <v>28.186463313802903</v>
      </c>
      <c r="AI12" s="83">
        <v>27.470186151559709</v>
      </c>
      <c r="AJ12" s="83">
        <v>22.91023884456942</v>
      </c>
      <c r="AK12" s="83">
        <v>27.642908153089515</v>
      </c>
      <c r="AL12" s="83">
        <v>31.733112730106004</v>
      </c>
      <c r="AM12" s="83">
        <v>25.742622917157306</v>
      </c>
      <c r="AN12" s="83">
        <v>25.077890949161052</v>
      </c>
      <c r="AO12" s="83">
        <v>25.134559052256567</v>
      </c>
      <c r="AP12" s="83">
        <v>24.77800587149731</v>
      </c>
      <c r="AQ12" s="83">
        <v>26.692087927263991</v>
      </c>
      <c r="AR12" s="83">
        <v>27.637001558433465</v>
      </c>
      <c r="AS12" s="83">
        <v>28.629847816136959</v>
      </c>
      <c r="AT12" s="83">
        <v>30.751940275249744</v>
      </c>
      <c r="AU12" s="83">
        <v>33.742435232171353</v>
      </c>
      <c r="AV12" s="83">
        <v>31.240930077803611</v>
      </c>
      <c r="AW12" s="83">
        <v>34.339751831083674</v>
      </c>
      <c r="AX12" s="83">
        <v>33.712123935713457</v>
      </c>
      <c r="AY12" s="83">
        <v>32.713290670730885</v>
      </c>
      <c r="AZ12" s="83">
        <v>34.956685247821497</v>
      </c>
      <c r="BA12" s="83">
        <v>34.293540906171934</v>
      </c>
      <c r="BB12" s="83">
        <v>33.897482829846432</v>
      </c>
      <c r="BC12" s="83">
        <v>32.362044330467164</v>
      </c>
      <c r="BD12" s="83">
        <v>32.586797646786259</v>
      </c>
      <c r="BE12" s="83">
        <v>33.369020269801872</v>
      </c>
      <c r="BF12" s="83">
        <v>30.619851766302638</v>
      </c>
      <c r="BG12" s="83">
        <v>28.960574365399594</v>
      </c>
      <c r="BH12" s="83">
        <v>29.289946964750012</v>
      </c>
      <c r="BI12" s="83">
        <v>30.06167878666027</v>
      </c>
      <c r="BJ12" s="83">
        <v>30.317210247626807</v>
      </c>
      <c r="BK12" s="83">
        <v>30.825096149693106</v>
      </c>
      <c r="BL12" s="83">
        <v>30.464023487856679</v>
      </c>
      <c r="BM12" s="83">
        <v>30.307984074022198</v>
      </c>
      <c r="BN12" s="83">
        <v>30.204571631257295</v>
      </c>
      <c r="BO12" s="83">
        <v>29.070536550376609</v>
      </c>
      <c r="BP12" s="83">
        <v>32.585829114196045</v>
      </c>
      <c r="BQ12" s="83">
        <v>32.754603791599784</v>
      </c>
      <c r="BR12" s="83">
        <v>34.217958482517517</v>
      </c>
      <c r="BS12" s="83">
        <v>33.4991692668628</v>
      </c>
      <c r="BT12" s="83">
        <v>34.665103371644804</v>
      </c>
      <c r="BU12" s="83">
        <v>33.974002550434207</v>
      </c>
      <c r="BV12" s="83">
        <v>36.42287265746814</v>
      </c>
      <c r="BW12" s="83">
        <v>36.338737702864613</v>
      </c>
      <c r="BX12" s="83">
        <v>36.690887348038864</v>
      </c>
      <c r="BY12" s="83">
        <v>36.804060044140371</v>
      </c>
      <c r="BZ12" s="83">
        <v>37.420066293061488</v>
      </c>
      <c r="CA12" s="83">
        <v>36.096952868708222</v>
      </c>
      <c r="CB12" s="83">
        <v>32.968933069788875</v>
      </c>
      <c r="CC12" s="83">
        <v>32.542503191098859</v>
      </c>
      <c r="CD12" s="83">
        <v>31.755749063167702</v>
      </c>
      <c r="CE12" s="83">
        <v>33.97226510075221</v>
      </c>
      <c r="CF12" s="83">
        <v>35.424158131350516</v>
      </c>
      <c r="CG12" s="83">
        <v>36.143413797355208</v>
      </c>
      <c r="CH12" s="83">
        <v>36.11402451850573</v>
      </c>
      <c r="CI12" s="83">
        <v>36.230805256605962</v>
      </c>
      <c r="CJ12" s="83">
        <v>36.498344042517992</v>
      </c>
      <c r="CK12" s="83">
        <v>35.019664291035248</v>
      </c>
      <c r="CL12" s="83">
        <v>34.926834682740107</v>
      </c>
      <c r="CM12" s="83">
        <v>35.895284634069704</v>
      </c>
      <c r="CN12" s="83">
        <v>37.477822498876641</v>
      </c>
      <c r="CO12" s="83">
        <v>38.111765153242494</v>
      </c>
      <c r="CP12" s="83">
        <v>37.868280682333264</v>
      </c>
      <c r="CQ12" s="83">
        <v>39.055561377268361</v>
      </c>
      <c r="CR12" s="83">
        <v>38.963917198503388</v>
      </c>
      <c r="CS12" s="83">
        <v>40.089985743944602</v>
      </c>
      <c r="CT12" s="83">
        <v>36.792911114687683</v>
      </c>
      <c r="CU12" s="83">
        <v>37.038854607553425</v>
      </c>
      <c r="CV12" s="83">
        <v>32.318947959435015</v>
      </c>
      <c r="CW12" s="83">
        <v>31.056683525905221</v>
      </c>
      <c r="CX12" s="83">
        <v>29.446927113843305</v>
      </c>
      <c r="CY12" s="83">
        <v>32.030144616480747</v>
      </c>
      <c r="CZ12" s="83">
        <v>33.758240539786463</v>
      </c>
      <c r="DA12" s="83">
        <v>29.831392982544415</v>
      </c>
      <c r="DB12" s="83">
        <v>29.354803905505015</v>
      </c>
      <c r="DC12" s="83">
        <v>31.367867864508611</v>
      </c>
      <c r="DD12" s="83">
        <v>27.784150844707391</v>
      </c>
      <c r="DE12" s="83">
        <v>24.690076210591123</v>
      </c>
      <c r="DF12" s="83">
        <v>21.63549539050852</v>
      </c>
      <c r="DG12" s="83">
        <v>20.014776851230273</v>
      </c>
      <c r="DH12" s="83">
        <v>21.258774332115642</v>
      </c>
      <c r="DI12" s="83">
        <v>20.055558917178843</v>
      </c>
      <c r="DJ12" s="83">
        <v>21.591165159641356</v>
      </c>
      <c r="DK12" s="83">
        <v>24.780140546086358</v>
      </c>
      <c r="DL12" s="83">
        <v>24.277700222445866</v>
      </c>
      <c r="DM12" s="83">
        <v>25.106061159083986</v>
      </c>
      <c r="DN12" s="83">
        <v>27.077937310076432</v>
      </c>
      <c r="DO12" s="83">
        <v>27.579421796857467</v>
      </c>
      <c r="DP12" s="83">
        <v>28.825999562211866</v>
      </c>
      <c r="DQ12" s="83">
        <v>27.690431060877785</v>
      </c>
      <c r="DR12" s="83">
        <v>28.482681333138554</v>
      </c>
      <c r="DS12" s="83">
        <v>31.320892604089167</v>
      </c>
      <c r="DT12" s="83">
        <v>30.151629769825607</v>
      </c>
      <c r="DU12" s="83">
        <v>31.727989631962274</v>
      </c>
      <c r="DV12" s="83">
        <v>34.20193403210957</v>
      </c>
      <c r="DW12" s="83">
        <v>36.295407876447698</v>
      </c>
      <c r="DX12" s="83">
        <v>35.467173905038081</v>
      </c>
      <c r="DY12" s="83">
        <v>33.413712514366544</v>
      </c>
      <c r="DZ12" s="83">
        <v>33.921540254426276</v>
      </c>
      <c r="EA12" s="83">
        <v>33.402317230241174</v>
      </c>
      <c r="EB12" s="83">
        <v>35.308374221213789</v>
      </c>
      <c r="EC12" s="83">
        <v>36.683618271402679</v>
      </c>
      <c r="ED12" s="83">
        <v>39.293720240786527</v>
      </c>
      <c r="EE12" s="83">
        <v>39.795712435186644</v>
      </c>
      <c r="EF12" s="83">
        <v>40.193501119264418</v>
      </c>
      <c r="EG12" s="83">
        <v>41.498475468861173</v>
      </c>
      <c r="EH12" s="83">
        <v>40.069174306874736</v>
      </c>
      <c r="EI12" s="83">
        <v>39.30931884399368</v>
      </c>
      <c r="EJ12" s="83">
        <v>39.924416327989285</v>
      </c>
      <c r="EK12" s="83">
        <v>38.399940447006188</v>
      </c>
      <c r="EL12" s="83">
        <v>38.307073323783854</v>
      </c>
      <c r="EM12" s="83">
        <v>35.294019118795354</v>
      </c>
      <c r="EN12" s="83">
        <v>35.007124879267465</v>
      </c>
      <c r="EO12" s="83">
        <v>37.65246537776202</v>
      </c>
      <c r="EP12" s="83">
        <v>37.823566308090605</v>
      </c>
      <c r="EQ12" s="83">
        <v>37.748960453146765</v>
      </c>
      <c r="ER12" s="83">
        <v>39.982237161239212</v>
      </c>
      <c r="ES12" s="83">
        <v>41.431440996535507</v>
      </c>
      <c r="ET12" s="83">
        <v>43.227611703111158</v>
      </c>
      <c r="EU12" s="83">
        <v>42.52228864903504</v>
      </c>
      <c r="EV12" s="83">
        <v>41.485704545799237</v>
      </c>
      <c r="EW12" s="83">
        <v>41.704979000062799</v>
      </c>
      <c r="EX12" s="83">
        <v>42.918989749536131</v>
      </c>
      <c r="EY12" s="83">
        <v>43.64160409970367</v>
      </c>
      <c r="EZ12" s="83">
        <v>43.498028960064907</v>
      </c>
      <c r="FA12" s="83">
        <v>40.759946059427193</v>
      </c>
      <c r="FB12" s="83">
        <v>41.738527605755451</v>
      </c>
      <c r="FC12" s="83">
        <v>41.287672802054018</v>
      </c>
      <c r="FD12" s="83">
        <v>41.574578481185654</v>
      </c>
      <c r="FE12" s="83">
        <v>43.180298916077561</v>
      </c>
      <c r="FF12" s="83">
        <v>44.839967019572228</v>
      </c>
      <c r="FG12" s="83">
        <v>43.998295948496768</v>
      </c>
      <c r="FH12" s="83">
        <v>47.532823465473882</v>
      </c>
      <c r="FI12" s="83">
        <v>47.313817683463938</v>
      </c>
      <c r="FJ12" s="83">
        <v>48.766456483650039</v>
      </c>
      <c r="FK12" s="83">
        <v>49.484750395978885</v>
      </c>
      <c r="FL12" s="83">
        <v>52.868099840897081</v>
      </c>
      <c r="FM12" s="83">
        <v>53.215883127103766</v>
      </c>
      <c r="FN12" s="83">
        <v>54.156593386105506</v>
      </c>
      <c r="FO12" s="83">
        <v>56.340892365482652</v>
      </c>
      <c r="FP12" s="83">
        <v>57.877370514768884</v>
      </c>
      <c r="FQ12" s="83">
        <v>59.712694855443786</v>
      </c>
      <c r="FR12" s="83">
        <v>57.13818211251774</v>
      </c>
      <c r="FS12" s="83">
        <v>55.10096934509361</v>
      </c>
      <c r="FT12" s="83">
        <v>58.098778793945527</v>
      </c>
      <c r="FU12" s="83">
        <v>60.320742840682612</v>
      </c>
      <c r="FV12" s="83">
        <v>61.026023518059851</v>
      </c>
      <c r="FW12" s="83">
        <v>64.99927573328435</v>
      </c>
      <c r="FX12" s="83">
        <v>66.419184623004071</v>
      </c>
      <c r="FY12" s="83">
        <v>67.525126308891359</v>
      </c>
      <c r="FZ12" s="83">
        <v>70.97427506856485</v>
      </c>
      <c r="GA12" s="83">
        <v>71.639782901090001</v>
      </c>
      <c r="GB12" s="83">
        <v>73.926171625087505</v>
      </c>
      <c r="GC12" s="83">
        <v>80.087663447174492</v>
      </c>
      <c r="GD12" s="83">
        <v>82.282043101514148</v>
      </c>
      <c r="GE12" s="83">
        <v>79.681137318686254</v>
      </c>
      <c r="GF12" s="83">
        <v>84.12194956717201</v>
      </c>
      <c r="GG12" s="83">
        <v>80.880829281724914</v>
      </c>
      <c r="GH12" s="83">
        <v>82.970186631455121</v>
      </c>
      <c r="GI12" s="83">
        <v>75.082241758288376</v>
      </c>
      <c r="GJ12" s="83">
        <v>73.909767617648498</v>
      </c>
      <c r="GK12" s="83">
        <v>81.506106056899682</v>
      </c>
      <c r="GL12" s="83">
        <v>87.130756115983061</v>
      </c>
      <c r="GM12" s="83">
        <v>83.158695253254137</v>
      </c>
      <c r="GN12" s="83">
        <v>77.656479573715458</v>
      </c>
      <c r="GO12" s="83">
        <v>75.355611334771794</v>
      </c>
      <c r="GP12" s="83">
        <v>77.191852100443285</v>
      </c>
      <c r="GQ12" s="83">
        <v>74.485924013005942</v>
      </c>
      <c r="GR12" s="83">
        <v>80.17673995684325</v>
      </c>
      <c r="GS12" s="83">
        <v>78.89053747412629</v>
      </c>
      <c r="GT12" s="83">
        <v>83.417035459793397</v>
      </c>
      <c r="GU12" s="83">
        <v>85.22138463558349</v>
      </c>
      <c r="GV12" s="83">
        <v>86.560373198104145</v>
      </c>
      <c r="GW12" s="83">
        <v>87.206636105700852</v>
      </c>
      <c r="GX12" s="83">
        <v>89.017033686468437</v>
      </c>
      <c r="GY12" s="83">
        <v>89.468189712290709</v>
      </c>
      <c r="GZ12" s="83">
        <v>92.74193472761651</v>
      </c>
      <c r="HA12" s="83">
        <v>98.264932248618024</v>
      </c>
      <c r="HB12" s="83">
        <v>100.47429666991926</v>
      </c>
      <c r="HC12" s="83">
        <v>101.75562693888597</v>
      </c>
      <c r="HD12" s="83">
        <v>104.6156584851871</v>
      </c>
      <c r="HE12" s="83">
        <v>100.60894712289446</v>
      </c>
      <c r="HF12" s="83">
        <v>102.07569063541484</v>
      </c>
      <c r="HG12" s="83">
        <v>104.44476426012514</v>
      </c>
      <c r="HH12" s="83">
        <v>106.69585741605448</v>
      </c>
      <c r="HI12" s="83">
        <v>116.56900508700305</v>
      </c>
      <c r="HJ12" s="83">
        <v>114.5451614575406</v>
      </c>
      <c r="HK12" s="83">
        <v>112.34870283045423</v>
      </c>
      <c r="HL12" s="83">
        <v>118.57628628055639</v>
      </c>
      <c r="HM12" s="83">
        <v>120.95459143940352</v>
      </c>
      <c r="HN12" s="83">
        <v>116.34959064675427</v>
      </c>
      <c r="HO12" s="83">
        <v>119.29115381566554</v>
      </c>
      <c r="HP12" s="83">
        <v>131.37535237618326</v>
      </c>
      <c r="HQ12" s="83">
        <v>131.83324518644545</v>
      </c>
      <c r="HR12" s="83">
        <v>133.67256776777262</v>
      </c>
      <c r="HS12" s="83">
        <v>144.29091741492101</v>
      </c>
      <c r="HT12" s="83">
        <v>132.77955893184938</v>
      </c>
      <c r="HU12" s="83">
        <v>132.40374112979367</v>
      </c>
      <c r="HV12" s="83">
        <v>120.36911344896106</v>
      </c>
      <c r="HW12" s="83">
        <v>131.82394419811507</v>
      </c>
      <c r="HX12" s="83">
        <v>138.97569059346105</v>
      </c>
      <c r="HY12" s="83">
        <v>146.84760252519692</v>
      </c>
      <c r="HZ12" s="83">
        <v>156.67625405752199</v>
      </c>
      <c r="IA12" s="83">
        <v>144.35364599430713</v>
      </c>
      <c r="IB12" s="83">
        <v>151.75762580834959</v>
      </c>
      <c r="IC12" s="83">
        <v>160.7145052659865</v>
      </c>
      <c r="ID12" s="83">
        <v>158.12366868663327</v>
      </c>
      <c r="IE12" s="83">
        <v>160.40843552635383</v>
      </c>
      <c r="IF12" s="83">
        <v>161.66950813269307</v>
      </c>
      <c r="IG12" s="83">
        <v>171.19668913136152</v>
      </c>
      <c r="IH12" s="83">
        <v>173.96867508157834</v>
      </c>
      <c r="II12" s="83">
        <v>182.54589750396559</v>
      </c>
      <c r="IJ12" s="83">
        <v>171.68723387505071</v>
      </c>
      <c r="IK12" s="83">
        <v>154.96088992010894</v>
      </c>
      <c r="IL12" s="83">
        <v>180.31636603757227</v>
      </c>
      <c r="IM12" s="83">
        <v>191.0494239532272</v>
      </c>
      <c r="IN12" s="83">
        <v>199.77148430035652</v>
      </c>
      <c r="IO12" s="83">
        <v>202.10025933102375</v>
      </c>
      <c r="IP12" s="83">
        <v>219.47978492885196</v>
      </c>
      <c r="IQ12" s="83">
        <v>211.59913661490401</v>
      </c>
      <c r="IR12" s="83">
        <v>207.26692054032355</v>
      </c>
      <c r="IS12" s="83">
        <v>225.47378472611035</v>
      </c>
      <c r="IT12" s="83">
        <v>229.64386912579246</v>
      </c>
      <c r="IU12" s="83">
        <v>229.31709210661751</v>
      </c>
      <c r="IV12" s="83">
        <v>237.40158425839769</v>
      </c>
      <c r="IW12" s="83">
        <v>247.10958941720668</v>
      </c>
      <c r="IX12" s="83">
        <v>256.63037904880611</v>
      </c>
      <c r="IY12" s="83">
        <v>249.8082721868918</v>
      </c>
      <c r="IZ12" s="83">
        <v>274.41009365595801</v>
      </c>
      <c r="JA12" s="83">
        <v>281.16502863100663</v>
      </c>
      <c r="JB12" s="83">
        <v>292.56174647920005</v>
      </c>
      <c r="JC12" s="83">
        <v>279.74798478897844</v>
      </c>
      <c r="JD12" s="83">
        <v>298.21526800037896</v>
      </c>
      <c r="JE12" s="83">
        <v>309.95059077376305</v>
      </c>
      <c r="JF12" s="83">
        <v>310.5941809937072</v>
      </c>
      <c r="JG12" s="83">
        <v>287.27746821375581</v>
      </c>
      <c r="JH12" s="83">
        <v>272.22432449639274</v>
      </c>
      <c r="JI12" s="83">
        <v>282.77090990403781</v>
      </c>
      <c r="JJ12" s="83">
        <v>256.96822869465427</v>
      </c>
      <c r="JK12" s="83">
        <v>248.93648644414625</v>
      </c>
      <c r="JL12" s="83">
        <v>229.49075943406945</v>
      </c>
      <c r="JM12" s="83">
        <v>265.48214365691075</v>
      </c>
      <c r="JN12" s="83">
        <v>253.31771543661398</v>
      </c>
      <c r="JO12" s="83">
        <v>229.07959901451514</v>
      </c>
      <c r="JP12" s="83">
        <v>236.58288644228716</v>
      </c>
      <c r="JQ12" s="83">
        <v>240.84172454556034</v>
      </c>
      <c r="JR12" s="201"/>
    </row>
    <row r="13" spans="1:278" s="199" customFormat="1" ht="15" customHeight="1" x14ac:dyDescent="0.25">
      <c r="A13" s="82" t="s">
        <v>30</v>
      </c>
      <c r="B13" s="83">
        <v>100</v>
      </c>
      <c r="C13" s="83">
        <v>106.78837737961157</v>
      </c>
      <c r="D13" s="83">
        <v>104.45614631948935</v>
      </c>
      <c r="E13" s="83">
        <v>102.30125622620668</v>
      </c>
      <c r="F13" s="83">
        <v>110.35819364751825</v>
      </c>
      <c r="G13" s="83">
        <v>109.97870574488452</v>
      </c>
      <c r="H13" s="83">
        <v>98.958419921814624</v>
      </c>
      <c r="I13" s="83">
        <v>102.22099909508353</v>
      </c>
      <c r="J13" s="83">
        <v>94.716890356357254</v>
      </c>
      <c r="K13" s="83">
        <v>104.07840896076249</v>
      </c>
      <c r="L13" s="83">
        <v>100.09171980063741</v>
      </c>
      <c r="M13" s="83">
        <v>97.899454908336097</v>
      </c>
      <c r="N13" s="83">
        <v>92.068654228805883</v>
      </c>
      <c r="O13" s="83">
        <v>79.095684339855794</v>
      </c>
      <c r="P13" s="83">
        <v>78.729313407291571</v>
      </c>
      <c r="Q13" s="83">
        <v>76.079626474303424</v>
      </c>
      <c r="R13" s="83">
        <v>76.223280646130604</v>
      </c>
      <c r="S13" s="83">
        <v>80.806369623156883</v>
      </c>
      <c r="T13" s="83">
        <v>83.994286424778778</v>
      </c>
      <c r="U13" s="83">
        <v>79.406796706298636</v>
      </c>
      <c r="V13" s="83">
        <v>70.853348994490588</v>
      </c>
      <c r="W13" s="83">
        <v>65.987548653078989</v>
      </c>
      <c r="X13" s="83">
        <v>59.950709847991888</v>
      </c>
      <c r="Y13" s="83">
        <v>61.206490934625108</v>
      </c>
      <c r="Z13" s="83">
        <v>62.343363818592692</v>
      </c>
      <c r="AA13" s="83">
        <v>59.008723612515304</v>
      </c>
      <c r="AB13" s="83">
        <v>55.822053976974289</v>
      </c>
      <c r="AC13" s="83">
        <v>57.386112429820692</v>
      </c>
      <c r="AD13" s="83">
        <v>60.05597937376092</v>
      </c>
      <c r="AE13" s="83">
        <v>61.694615879075791</v>
      </c>
      <c r="AF13" s="83">
        <v>62.706444859098859</v>
      </c>
      <c r="AG13" s="83">
        <v>57.073430337619719</v>
      </c>
      <c r="AH13" s="83">
        <v>53.765063496322227</v>
      </c>
      <c r="AI13" s="83">
        <v>53.040557274041632</v>
      </c>
      <c r="AJ13" s="83">
        <v>50.386423179069958</v>
      </c>
      <c r="AK13" s="83">
        <v>47.183578101181283</v>
      </c>
      <c r="AL13" s="83">
        <v>48.635049266830734</v>
      </c>
      <c r="AM13" s="83">
        <v>45.127313169083379</v>
      </c>
      <c r="AN13" s="83">
        <v>42.473983787210557</v>
      </c>
      <c r="AO13" s="83">
        <v>42.623840955987099</v>
      </c>
      <c r="AP13" s="83">
        <v>40.050918594626715</v>
      </c>
      <c r="AQ13" s="83">
        <v>38.72776179583181</v>
      </c>
      <c r="AR13" s="83">
        <v>38.649378963919986</v>
      </c>
      <c r="AS13" s="83">
        <v>42.424023109791761</v>
      </c>
      <c r="AT13" s="83">
        <v>44.796460525204303</v>
      </c>
      <c r="AU13" s="83">
        <v>50.811170836976956</v>
      </c>
      <c r="AV13" s="83">
        <v>50.283826619218353</v>
      </c>
      <c r="AW13" s="83">
        <v>52.320449957315809</v>
      </c>
      <c r="AX13" s="83">
        <v>49.259893446062492</v>
      </c>
      <c r="AY13" s="83">
        <v>50.139399551695249</v>
      </c>
      <c r="AZ13" s="83">
        <v>51.921161586217494</v>
      </c>
      <c r="BA13" s="83">
        <v>52.124762659762801</v>
      </c>
      <c r="BB13" s="83">
        <v>59.29633498094983</v>
      </c>
      <c r="BC13" s="83">
        <v>57.393287353542554</v>
      </c>
      <c r="BD13" s="83">
        <v>54.856645857441258</v>
      </c>
      <c r="BE13" s="83">
        <v>58.3213997210445</v>
      </c>
      <c r="BF13" s="83">
        <v>56.384231549223614</v>
      </c>
      <c r="BG13" s="83">
        <v>55.78577586419474</v>
      </c>
      <c r="BH13" s="83">
        <v>53.551090256360467</v>
      </c>
      <c r="BI13" s="83">
        <v>53.292873008062962</v>
      </c>
      <c r="BJ13" s="83">
        <v>53.104915447870447</v>
      </c>
      <c r="BK13" s="83">
        <v>54.726969537332245</v>
      </c>
      <c r="BL13" s="83">
        <v>56.082557812127114</v>
      </c>
      <c r="BM13" s="83">
        <v>56.205801832937219</v>
      </c>
      <c r="BN13" s="83">
        <v>55.968201576665933</v>
      </c>
      <c r="BO13" s="83">
        <v>55.358048050800882</v>
      </c>
      <c r="BP13" s="83">
        <v>57.178689826854978</v>
      </c>
      <c r="BQ13" s="83">
        <v>58.441251943692556</v>
      </c>
      <c r="BR13" s="83">
        <v>59.227966461864405</v>
      </c>
      <c r="BS13" s="83">
        <v>62.165543583577673</v>
      </c>
      <c r="BT13" s="83">
        <v>68.785208867687359</v>
      </c>
      <c r="BU13" s="83">
        <v>69.198271726734845</v>
      </c>
      <c r="BV13" s="83">
        <v>73.81805423233034</v>
      </c>
      <c r="BW13" s="83">
        <v>81.281333049454958</v>
      </c>
      <c r="BX13" s="83">
        <v>83.005428300870747</v>
      </c>
      <c r="BY13" s="83">
        <v>82.447242260224613</v>
      </c>
      <c r="BZ13" s="83">
        <v>83.483244022847529</v>
      </c>
      <c r="CA13" s="83">
        <v>82.560309878255978</v>
      </c>
      <c r="CB13" s="83">
        <v>75.80066086238304</v>
      </c>
      <c r="CC13" s="83">
        <v>75.248535037587061</v>
      </c>
      <c r="CD13" s="83">
        <v>74.912961885120538</v>
      </c>
      <c r="CE13" s="83">
        <v>75.35236231611421</v>
      </c>
      <c r="CF13" s="83">
        <v>74.39693003015617</v>
      </c>
      <c r="CG13" s="83">
        <v>75.003357463802985</v>
      </c>
      <c r="CH13" s="83">
        <v>72.707425950411647</v>
      </c>
      <c r="CI13" s="83">
        <v>74.51617992370403</v>
      </c>
      <c r="CJ13" s="83">
        <v>75.444439053470262</v>
      </c>
      <c r="CK13" s="83">
        <v>76.530657671174509</v>
      </c>
      <c r="CL13" s="83">
        <v>74.613163239854771</v>
      </c>
      <c r="CM13" s="83">
        <v>71.74010693992534</v>
      </c>
      <c r="CN13" s="83">
        <v>73.64573566218894</v>
      </c>
      <c r="CO13" s="83">
        <v>73.601680447632475</v>
      </c>
      <c r="CP13" s="83">
        <v>72.997200253014313</v>
      </c>
      <c r="CQ13" s="83">
        <v>70.702861748988568</v>
      </c>
      <c r="CR13" s="83">
        <v>69.307523361414823</v>
      </c>
      <c r="CS13" s="83">
        <v>68.030391600356083</v>
      </c>
      <c r="CT13" s="83">
        <v>65.879361902298072</v>
      </c>
      <c r="CU13" s="83">
        <v>63.353491708604658</v>
      </c>
      <c r="CV13" s="83">
        <v>59.018536666114549</v>
      </c>
      <c r="CW13" s="83">
        <v>58.168525276749094</v>
      </c>
      <c r="CX13" s="83">
        <v>53.785613953532568</v>
      </c>
      <c r="CY13" s="83">
        <v>57.9032777065229</v>
      </c>
      <c r="CZ13" s="83">
        <v>59.660382639107851</v>
      </c>
      <c r="DA13" s="83">
        <v>54.887294716391679</v>
      </c>
      <c r="DB13" s="83">
        <v>53.344701977374889</v>
      </c>
      <c r="DC13" s="83">
        <v>53.974827106514944</v>
      </c>
      <c r="DD13" s="83">
        <v>49.748612296994281</v>
      </c>
      <c r="DE13" s="83">
        <v>46.767468568947159</v>
      </c>
      <c r="DF13" s="83">
        <v>46.541030966488847</v>
      </c>
      <c r="DG13" s="83">
        <v>45.636700123111872</v>
      </c>
      <c r="DH13" s="83">
        <v>46.322045315451277</v>
      </c>
      <c r="DI13" s="83">
        <v>40.763740226498207</v>
      </c>
      <c r="DJ13" s="83">
        <v>39.739565234535007</v>
      </c>
      <c r="DK13" s="83">
        <v>43.335104204003486</v>
      </c>
      <c r="DL13" s="83">
        <v>44.999286229501138</v>
      </c>
      <c r="DM13" s="83">
        <v>46.622351047092877</v>
      </c>
      <c r="DN13" s="83">
        <v>48.081927191210852</v>
      </c>
      <c r="DO13" s="83">
        <v>49.425207412215009</v>
      </c>
      <c r="DP13" s="83">
        <v>47.992101840756092</v>
      </c>
      <c r="DQ13" s="83">
        <v>46.43724205161913</v>
      </c>
      <c r="DR13" s="83">
        <v>45.215876760247873</v>
      </c>
      <c r="DS13" s="83">
        <v>47.508955049843145</v>
      </c>
      <c r="DT13" s="83">
        <v>49.984655387339572</v>
      </c>
      <c r="DU13" s="83">
        <v>51.292406432008761</v>
      </c>
      <c r="DV13" s="83">
        <v>53.944448859006002</v>
      </c>
      <c r="DW13" s="83">
        <v>55.018832831320978</v>
      </c>
      <c r="DX13" s="83">
        <v>54.984532448117406</v>
      </c>
      <c r="DY13" s="83">
        <v>54.028248997034432</v>
      </c>
      <c r="DZ13" s="83">
        <v>52.337321854666669</v>
      </c>
      <c r="EA13" s="83">
        <v>52.250583324036349</v>
      </c>
      <c r="EB13" s="83">
        <v>51.027670529105905</v>
      </c>
      <c r="EC13" s="83">
        <v>51.332773289198755</v>
      </c>
      <c r="ED13" s="83">
        <v>55.786856136956366</v>
      </c>
      <c r="EE13" s="83">
        <v>58.51870993165852</v>
      </c>
      <c r="EF13" s="83">
        <v>57.541499750792461</v>
      </c>
      <c r="EG13" s="83">
        <v>59.734613889226566</v>
      </c>
      <c r="EH13" s="83">
        <v>53.198633106309991</v>
      </c>
      <c r="EI13" s="83">
        <v>51.032979996471937</v>
      </c>
      <c r="EJ13" s="83">
        <v>52.003093643506169</v>
      </c>
      <c r="EK13" s="83">
        <v>52.338538062045735</v>
      </c>
      <c r="EL13" s="83">
        <v>54.70863222946609</v>
      </c>
      <c r="EM13" s="83">
        <v>49.897430910069417</v>
      </c>
      <c r="EN13" s="83">
        <v>52.254726392733915</v>
      </c>
      <c r="EO13" s="83">
        <v>50.262801155428242</v>
      </c>
      <c r="EP13" s="83">
        <v>49.799242974871241</v>
      </c>
      <c r="EQ13" s="83">
        <v>51.952045606865973</v>
      </c>
      <c r="ER13" s="83">
        <v>53.910729633739862</v>
      </c>
      <c r="ES13" s="83">
        <v>55.066318872644466</v>
      </c>
      <c r="ET13" s="83">
        <v>56.099289121634115</v>
      </c>
      <c r="EU13" s="83">
        <v>54.721321780256091</v>
      </c>
      <c r="EV13" s="83">
        <v>52.965805729925165</v>
      </c>
      <c r="EW13" s="83">
        <v>54.253282987085143</v>
      </c>
      <c r="EX13" s="83">
        <v>55.213007467821114</v>
      </c>
      <c r="EY13" s="83">
        <v>53.296283643486547</v>
      </c>
      <c r="EZ13" s="83">
        <v>53.913479566306513</v>
      </c>
      <c r="FA13" s="83">
        <v>52.622922261415397</v>
      </c>
      <c r="FB13" s="83">
        <v>53.317844609302817</v>
      </c>
      <c r="FC13" s="83">
        <v>55.583334042235556</v>
      </c>
      <c r="FD13" s="83">
        <v>55.782733233062196</v>
      </c>
      <c r="FE13" s="83">
        <v>58.676674317791559</v>
      </c>
      <c r="FF13" s="83">
        <v>62.991910819875955</v>
      </c>
      <c r="FG13" s="83">
        <v>66.574705491342684</v>
      </c>
      <c r="FH13" s="83">
        <v>64.088618000914977</v>
      </c>
      <c r="FI13" s="83">
        <v>64.683793075719805</v>
      </c>
      <c r="FJ13" s="83">
        <v>64.316659536371304</v>
      </c>
      <c r="FK13" s="83">
        <v>62.443647801346835</v>
      </c>
      <c r="FL13" s="83">
        <v>66.023634927445144</v>
      </c>
      <c r="FM13" s="83">
        <v>65.766360767739855</v>
      </c>
      <c r="FN13" s="83">
        <v>66.914319195589059</v>
      </c>
      <c r="FO13" s="83">
        <v>66.834788468083161</v>
      </c>
      <c r="FP13" s="83">
        <v>65.583136346184659</v>
      </c>
      <c r="FQ13" s="83">
        <v>63.194699127941291</v>
      </c>
      <c r="FR13" s="83">
        <v>62.382239670966271</v>
      </c>
      <c r="FS13" s="83">
        <v>60.554191289682088</v>
      </c>
      <c r="FT13" s="83">
        <v>63.78195763165354</v>
      </c>
      <c r="FU13" s="83">
        <v>66.892001789800446</v>
      </c>
      <c r="FV13" s="83">
        <v>68.637960882281888</v>
      </c>
      <c r="FW13" s="83">
        <v>67.842933277015788</v>
      </c>
      <c r="FX13" s="83">
        <v>70.218709639265242</v>
      </c>
      <c r="FY13" s="83">
        <v>69.513685897704988</v>
      </c>
      <c r="FZ13" s="83">
        <v>69.964746967871577</v>
      </c>
      <c r="GA13" s="83">
        <v>70.80408565336343</v>
      </c>
      <c r="GB13" s="83">
        <v>76.410097591939547</v>
      </c>
      <c r="GC13" s="83">
        <v>81.072354654022135</v>
      </c>
      <c r="GD13" s="83">
        <v>85.866724929483738</v>
      </c>
      <c r="GE13" s="83">
        <v>85.635105488175611</v>
      </c>
      <c r="GF13" s="83">
        <v>89.162282612625447</v>
      </c>
      <c r="GG13" s="83">
        <v>86.750713224158204</v>
      </c>
      <c r="GH13" s="83">
        <v>87.777371710962726</v>
      </c>
      <c r="GI13" s="83">
        <v>81.379236275117279</v>
      </c>
      <c r="GJ13" s="83">
        <v>75.989121559875201</v>
      </c>
      <c r="GK13" s="83">
        <v>84.007375590101944</v>
      </c>
      <c r="GL13" s="83">
        <v>88.053215702549252</v>
      </c>
      <c r="GM13" s="83">
        <v>85.948763895373546</v>
      </c>
      <c r="GN13" s="83">
        <v>79.224788604776961</v>
      </c>
      <c r="GO13" s="83">
        <v>75.654362295038837</v>
      </c>
      <c r="GP13" s="83">
        <v>76.204906540356362</v>
      </c>
      <c r="GQ13" s="83">
        <v>78.785418282291644</v>
      </c>
      <c r="GR13" s="83">
        <v>80.229911354954552</v>
      </c>
      <c r="GS13" s="83">
        <v>78.227275156095345</v>
      </c>
      <c r="GT13" s="83">
        <v>83.437439117742798</v>
      </c>
      <c r="GU13" s="83">
        <v>83.784891481326397</v>
      </c>
      <c r="GV13" s="83">
        <v>84.296412512356596</v>
      </c>
      <c r="GW13" s="83">
        <v>87.85326645534775</v>
      </c>
      <c r="GX13" s="83">
        <v>89.607113693241459</v>
      </c>
      <c r="GY13" s="83">
        <v>91.190909312231099</v>
      </c>
      <c r="GZ13" s="83">
        <v>91.882997537963305</v>
      </c>
      <c r="HA13" s="83">
        <v>95.008431769465275</v>
      </c>
      <c r="HB13" s="83">
        <v>94.136740979506342</v>
      </c>
      <c r="HC13" s="83">
        <v>93.53559759538831</v>
      </c>
      <c r="HD13" s="83">
        <v>93.630819693853255</v>
      </c>
      <c r="HE13" s="83">
        <v>93.569271231047779</v>
      </c>
      <c r="HF13" s="83">
        <v>92.662427883402273</v>
      </c>
      <c r="HG13" s="83">
        <v>92.033582572958281</v>
      </c>
      <c r="HH13" s="83">
        <v>94.768102449676547</v>
      </c>
      <c r="HI13" s="83">
        <v>100.60826424443104</v>
      </c>
      <c r="HJ13" s="83">
        <v>100.9925723740251</v>
      </c>
      <c r="HK13" s="83">
        <v>101.72125082492725</v>
      </c>
      <c r="HL13" s="83">
        <v>102.03946948202302</v>
      </c>
      <c r="HM13" s="83">
        <v>102.23709864819011</v>
      </c>
      <c r="HN13" s="83">
        <v>98.535170297509779</v>
      </c>
      <c r="HO13" s="83">
        <v>101.80090817147371</v>
      </c>
      <c r="HP13" s="83">
        <v>103.04322097587024</v>
      </c>
      <c r="HQ13" s="83">
        <v>99.969056033375793</v>
      </c>
      <c r="HR13" s="83">
        <v>100.55111297092957</v>
      </c>
      <c r="HS13" s="83">
        <v>100.91819286433001</v>
      </c>
      <c r="HT13" s="83">
        <v>94.03283193019702</v>
      </c>
      <c r="HU13" s="83">
        <v>94.401137779005069</v>
      </c>
      <c r="HV13" s="83">
        <v>86.244346812491642</v>
      </c>
      <c r="HW13" s="83">
        <v>91.598490304981496</v>
      </c>
      <c r="HX13" s="83">
        <v>91.025166309400333</v>
      </c>
      <c r="HY13" s="83">
        <v>92.100747726217918</v>
      </c>
      <c r="HZ13" s="83">
        <v>93.038428754754747</v>
      </c>
      <c r="IA13" s="83">
        <v>90.782951604230135</v>
      </c>
      <c r="IB13" s="83">
        <v>91.818747419291384</v>
      </c>
      <c r="IC13" s="83">
        <v>94.13806882423556</v>
      </c>
      <c r="ID13" s="83">
        <v>94.158498078991101</v>
      </c>
      <c r="IE13" s="83">
        <v>99.536654212258924</v>
      </c>
      <c r="IF13" s="83">
        <v>102.162395582253</v>
      </c>
      <c r="IG13" s="83">
        <v>103.91778831057816</v>
      </c>
      <c r="IH13" s="83">
        <v>104.84727747859523</v>
      </c>
      <c r="II13" s="83">
        <v>103.87387221681267</v>
      </c>
      <c r="IJ13" s="83">
        <v>94.650735086152807</v>
      </c>
      <c r="IK13" s="83">
        <v>86.570017307528119</v>
      </c>
      <c r="IL13" s="83">
        <v>91.723634177100109</v>
      </c>
      <c r="IM13" s="83">
        <v>95.945747720753261</v>
      </c>
      <c r="IN13" s="83">
        <v>95.127702977346544</v>
      </c>
      <c r="IO13" s="83">
        <v>88.71505923465412</v>
      </c>
      <c r="IP13" s="83">
        <v>94.508065553348402</v>
      </c>
      <c r="IQ13" s="83">
        <v>96.590166926044063</v>
      </c>
      <c r="IR13" s="83">
        <v>95.053882704874638</v>
      </c>
      <c r="IS13" s="83">
        <v>101.86492419863922</v>
      </c>
      <c r="IT13" s="83">
        <v>103.73879078833355</v>
      </c>
      <c r="IU13" s="83">
        <v>104.01255944369781</v>
      </c>
      <c r="IV13" s="83">
        <v>105.98284673692446</v>
      </c>
      <c r="IW13" s="83">
        <v>112.05764410920533</v>
      </c>
      <c r="IX13" s="83">
        <v>107.51973964785184</v>
      </c>
      <c r="IY13" s="83">
        <v>107.19767429277279</v>
      </c>
      <c r="IZ13" s="83">
        <v>110.08536624110626</v>
      </c>
      <c r="JA13" s="83">
        <v>108.79939278519782</v>
      </c>
      <c r="JB13" s="83">
        <v>112.29299956817771</v>
      </c>
      <c r="JC13" s="83">
        <v>117.68131036909843</v>
      </c>
      <c r="JD13" s="83">
        <v>114.126347800044</v>
      </c>
      <c r="JE13" s="83">
        <v>113.6880940671941</v>
      </c>
      <c r="JF13" s="83">
        <v>115.18499773178377</v>
      </c>
      <c r="JG13" s="83">
        <v>111.23537074916919</v>
      </c>
      <c r="JH13" s="83">
        <v>110.83626348217423</v>
      </c>
      <c r="JI13" s="83">
        <v>110.25569646610289</v>
      </c>
      <c r="JJ13" s="83">
        <v>106.35875037363728</v>
      </c>
      <c r="JK13" s="83">
        <v>106.52431967498578</v>
      </c>
      <c r="JL13" s="83">
        <v>101.43946495584696</v>
      </c>
      <c r="JM13" s="83">
        <v>109.81115437498693</v>
      </c>
      <c r="JN13" s="83">
        <v>109.33656234984481</v>
      </c>
      <c r="JO13" s="83">
        <v>101.48407375435433</v>
      </c>
      <c r="JP13" s="83">
        <v>102.62869532271623</v>
      </c>
      <c r="JQ13" s="83">
        <v>107.79769203119474</v>
      </c>
      <c r="JR13" s="201"/>
    </row>
    <row r="14" spans="1:278" s="199" customFormat="1" ht="15" customHeight="1" x14ac:dyDescent="0.25">
      <c r="A14" s="82" t="s">
        <v>31</v>
      </c>
      <c r="B14" s="83">
        <v>100</v>
      </c>
      <c r="C14" s="83">
        <v>100</v>
      </c>
      <c r="D14" s="83">
        <v>100</v>
      </c>
      <c r="E14" s="83">
        <v>100</v>
      </c>
      <c r="F14" s="83">
        <v>100</v>
      </c>
      <c r="G14" s="83">
        <v>100</v>
      </c>
      <c r="H14" s="83">
        <v>100</v>
      </c>
      <c r="I14" s="83">
        <v>100</v>
      </c>
      <c r="J14" s="83">
        <v>100</v>
      </c>
      <c r="K14" s="83">
        <v>100</v>
      </c>
      <c r="L14" s="83">
        <v>100</v>
      </c>
      <c r="M14" s="83">
        <v>100</v>
      </c>
      <c r="N14" s="83">
        <v>100</v>
      </c>
      <c r="O14" s="83">
        <v>100</v>
      </c>
      <c r="P14" s="83">
        <v>100</v>
      </c>
      <c r="Q14" s="83">
        <v>100</v>
      </c>
      <c r="R14" s="83">
        <v>100</v>
      </c>
      <c r="S14" s="83">
        <v>100</v>
      </c>
      <c r="T14" s="83">
        <v>100</v>
      </c>
      <c r="U14" s="83">
        <v>100</v>
      </c>
      <c r="V14" s="83">
        <v>100</v>
      </c>
      <c r="W14" s="83">
        <v>100</v>
      </c>
      <c r="X14" s="83">
        <v>100</v>
      </c>
      <c r="Y14" s="83">
        <v>100</v>
      </c>
      <c r="Z14" s="83">
        <v>100</v>
      </c>
      <c r="AA14" s="83">
        <v>100</v>
      </c>
      <c r="AB14" s="83">
        <v>100</v>
      </c>
      <c r="AC14" s="83">
        <v>100</v>
      </c>
      <c r="AD14" s="83">
        <v>100</v>
      </c>
      <c r="AE14" s="83">
        <v>100</v>
      </c>
      <c r="AF14" s="83">
        <v>100</v>
      </c>
      <c r="AG14" s="83">
        <v>100</v>
      </c>
      <c r="AH14" s="83">
        <v>100</v>
      </c>
      <c r="AI14" s="83">
        <v>100</v>
      </c>
      <c r="AJ14" s="83">
        <v>100</v>
      </c>
      <c r="AK14" s="83">
        <v>100</v>
      </c>
      <c r="AL14" s="83">
        <v>100</v>
      </c>
      <c r="AM14" s="83">
        <v>100</v>
      </c>
      <c r="AN14" s="83">
        <v>103.98183543443007</v>
      </c>
      <c r="AO14" s="83">
        <v>105.77239974817621</v>
      </c>
      <c r="AP14" s="83">
        <v>102.36652799885418</v>
      </c>
      <c r="AQ14" s="83">
        <v>96.990657538385818</v>
      </c>
      <c r="AR14" s="83">
        <v>102.32833366990764</v>
      </c>
      <c r="AS14" s="83">
        <v>112.32012413183061</v>
      </c>
      <c r="AT14" s="83">
        <v>125.15838458152817</v>
      </c>
      <c r="AU14" s="83">
        <v>142.66453434501071</v>
      </c>
      <c r="AV14" s="83">
        <v>136.45415686565619</v>
      </c>
      <c r="AW14" s="83">
        <v>153.98572140306396</v>
      </c>
      <c r="AX14" s="83">
        <v>150.41123129614067</v>
      </c>
      <c r="AY14" s="83">
        <v>158.3378107197085</v>
      </c>
      <c r="AZ14" s="83">
        <v>166.14883298379303</v>
      </c>
      <c r="BA14" s="83">
        <v>179.85503370965648</v>
      </c>
      <c r="BB14" s="83">
        <v>170.26666082387237</v>
      </c>
      <c r="BC14" s="83">
        <v>154.15092431113519</v>
      </c>
      <c r="BD14" s="83">
        <v>152.61131581570882</v>
      </c>
      <c r="BE14" s="83">
        <v>149.58150359917323</v>
      </c>
      <c r="BF14" s="83">
        <v>152.08067740129633</v>
      </c>
      <c r="BG14" s="83">
        <v>152.06647524486806</v>
      </c>
      <c r="BH14" s="83">
        <v>157.22396212030435</v>
      </c>
      <c r="BI14" s="83">
        <v>153.51227852155515</v>
      </c>
      <c r="BJ14" s="83">
        <v>159.53218603636859</v>
      </c>
      <c r="BK14" s="83">
        <v>159.47511461975378</v>
      </c>
      <c r="BL14" s="83">
        <v>163.16491793815734</v>
      </c>
      <c r="BM14" s="83">
        <v>169.54005928640223</v>
      </c>
      <c r="BN14" s="83">
        <v>163.77883621463781</v>
      </c>
      <c r="BO14" s="83">
        <v>162.42963692193698</v>
      </c>
      <c r="BP14" s="83">
        <v>172.23861692684289</v>
      </c>
      <c r="BQ14" s="83">
        <v>182.0941040021018</v>
      </c>
      <c r="BR14" s="83">
        <v>190.74678230441415</v>
      </c>
      <c r="BS14" s="83">
        <v>186.04896344732987</v>
      </c>
      <c r="BT14" s="83">
        <v>201.828241604288</v>
      </c>
      <c r="BU14" s="83">
        <v>183.61002675187387</v>
      </c>
      <c r="BV14" s="83">
        <v>199.19505463125532</v>
      </c>
      <c r="BW14" s="83">
        <v>208.62065766789931</v>
      </c>
      <c r="BX14" s="83">
        <v>226.21772720320843</v>
      </c>
      <c r="BY14" s="83">
        <v>237.58786024770592</v>
      </c>
      <c r="BZ14" s="83">
        <v>245.06823186631786</v>
      </c>
      <c r="CA14" s="83">
        <v>246.83303484567935</v>
      </c>
      <c r="CB14" s="83">
        <v>226.69240190889161</v>
      </c>
      <c r="CC14" s="83">
        <v>231.26765635921907</v>
      </c>
      <c r="CD14" s="83">
        <v>235.67754867987341</v>
      </c>
      <c r="CE14" s="83">
        <v>242.85414800347249</v>
      </c>
      <c r="CF14" s="83">
        <v>254.16284643813233</v>
      </c>
      <c r="CG14" s="83">
        <v>267.6721202177028</v>
      </c>
      <c r="CH14" s="83">
        <v>282.46480300297696</v>
      </c>
      <c r="CI14" s="83">
        <v>317.07400580293165</v>
      </c>
      <c r="CJ14" s="83">
        <v>318.44125742688993</v>
      </c>
      <c r="CK14" s="83">
        <v>307.37053185195424</v>
      </c>
      <c r="CL14" s="83">
        <v>314.20278396243668</v>
      </c>
      <c r="CM14" s="83">
        <v>320.52403348483352</v>
      </c>
      <c r="CN14" s="83">
        <v>349.58399692130865</v>
      </c>
      <c r="CO14" s="83">
        <v>377.58798773985916</v>
      </c>
      <c r="CP14" s="83">
        <v>403.44740474694959</v>
      </c>
      <c r="CQ14" s="83">
        <v>419.041083996861</v>
      </c>
      <c r="CR14" s="83">
        <v>473.5699413551298</v>
      </c>
      <c r="CS14" s="83">
        <v>532.079512689892</v>
      </c>
      <c r="CT14" s="83">
        <v>466.47886603071072</v>
      </c>
      <c r="CU14" s="83">
        <v>456.36707167317002</v>
      </c>
      <c r="CV14" s="83">
        <v>362.86877226365641</v>
      </c>
      <c r="CW14" s="83">
        <v>380.85148316561083</v>
      </c>
      <c r="CX14" s="83">
        <v>322.29225267373425</v>
      </c>
      <c r="CY14" s="83">
        <v>366.66734934445049</v>
      </c>
      <c r="CZ14" s="83">
        <v>352.50055869301775</v>
      </c>
      <c r="DA14" s="83">
        <v>304.05956545600077</v>
      </c>
      <c r="DB14" s="83">
        <v>309.6910256797928</v>
      </c>
      <c r="DC14" s="83">
        <v>309.58451224601026</v>
      </c>
      <c r="DD14" s="83">
        <v>259.73937638883365</v>
      </c>
      <c r="DE14" s="83">
        <v>221.54279943132366</v>
      </c>
      <c r="DF14" s="83">
        <v>223.41242636889947</v>
      </c>
      <c r="DG14" s="83">
        <v>226.06673871157011</v>
      </c>
      <c r="DH14" s="83">
        <v>227.32986998438074</v>
      </c>
      <c r="DI14" s="83">
        <v>220.83849799880076</v>
      </c>
      <c r="DJ14" s="83">
        <v>238.36659591411836</v>
      </c>
      <c r="DK14" s="83">
        <v>271.49084291245271</v>
      </c>
      <c r="DL14" s="83">
        <v>303.50519988198153</v>
      </c>
      <c r="DM14" s="83">
        <v>309.18417724658525</v>
      </c>
      <c r="DN14" s="83">
        <v>337.96760034200565</v>
      </c>
      <c r="DO14" s="83">
        <v>313.03025595057574</v>
      </c>
      <c r="DP14" s="83">
        <v>326.46675158703209</v>
      </c>
      <c r="DQ14" s="83">
        <v>337.83295998592939</v>
      </c>
      <c r="DR14" s="83">
        <v>342.51524729445578</v>
      </c>
      <c r="DS14" s="83">
        <v>367.14087444997142</v>
      </c>
      <c r="DT14" s="83">
        <v>347.20179924817728</v>
      </c>
      <c r="DU14" s="83">
        <v>356.39893300116302</v>
      </c>
      <c r="DV14" s="83">
        <v>380.54525844115892</v>
      </c>
      <c r="DW14" s="83">
        <v>385.6509595822676</v>
      </c>
      <c r="DX14" s="83">
        <v>391.53664723077515</v>
      </c>
      <c r="DY14" s="83">
        <v>394.39506943255748</v>
      </c>
      <c r="DZ14" s="83">
        <v>392.51082591734979</v>
      </c>
      <c r="EA14" s="83">
        <v>393.54977740565062</v>
      </c>
      <c r="EB14" s="83">
        <v>406.2265828733785</v>
      </c>
      <c r="EC14" s="83">
        <v>415.87820635257049</v>
      </c>
      <c r="ED14" s="83">
        <v>440.05656629256612</v>
      </c>
      <c r="EE14" s="83">
        <v>432.84755337987531</v>
      </c>
      <c r="EF14" s="83">
        <v>423.37003286971293</v>
      </c>
      <c r="EG14" s="83">
        <v>404.61067615983819</v>
      </c>
      <c r="EH14" s="83">
        <v>409.20715035712311</v>
      </c>
      <c r="EI14" s="83">
        <v>404.18159272938294</v>
      </c>
      <c r="EJ14" s="83">
        <v>416.3951532656144</v>
      </c>
      <c r="EK14" s="83">
        <v>398.99905355410812</v>
      </c>
      <c r="EL14" s="83">
        <v>399.63327754351076</v>
      </c>
      <c r="EM14" s="83">
        <v>362.89466786273874</v>
      </c>
      <c r="EN14" s="83">
        <v>326.77066903461167</v>
      </c>
      <c r="EO14" s="83">
        <v>359.08746007262425</v>
      </c>
      <c r="EP14" s="83">
        <v>341.10297521615041</v>
      </c>
      <c r="EQ14" s="83">
        <v>357.24941663934129</v>
      </c>
      <c r="ER14" s="83">
        <v>391.31918605514051</v>
      </c>
      <c r="ES14" s="83">
        <v>409.7091018003847</v>
      </c>
      <c r="ET14" s="83">
        <v>388.3745102412534</v>
      </c>
      <c r="EU14" s="83">
        <v>394.07035869115094</v>
      </c>
      <c r="EV14" s="83">
        <v>383.54260963492897</v>
      </c>
      <c r="EW14" s="83">
        <v>377.17755974130682</v>
      </c>
      <c r="EX14" s="83">
        <v>390.28399800089835</v>
      </c>
      <c r="EY14" s="83">
        <v>374.72608319424609</v>
      </c>
      <c r="EZ14" s="83">
        <v>391.30982389433365</v>
      </c>
      <c r="FA14" s="83">
        <v>405.4624336938067</v>
      </c>
      <c r="FB14" s="83">
        <v>412.54169068036146</v>
      </c>
      <c r="FC14" s="83">
        <v>423.03755553095874</v>
      </c>
      <c r="FD14" s="83">
        <v>427.1888989712769</v>
      </c>
      <c r="FE14" s="83">
        <v>428.88405953171804</v>
      </c>
      <c r="FF14" s="83">
        <v>418.73730841265655</v>
      </c>
      <c r="FG14" s="83">
        <v>413.95247079700675</v>
      </c>
      <c r="FH14" s="83">
        <v>418.82295147536257</v>
      </c>
      <c r="FI14" s="83">
        <v>388.26008532945542</v>
      </c>
      <c r="FJ14" s="83">
        <v>394.22989835021662</v>
      </c>
      <c r="FK14" s="83">
        <v>402.72188599873084</v>
      </c>
      <c r="FL14" s="83">
        <v>410.46814475076957</v>
      </c>
      <c r="FM14" s="83">
        <v>419.74140074311214</v>
      </c>
      <c r="FN14" s="83">
        <v>434.93204129809556</v>
      </c>
      <c r="FO14" s="83">
        <v>423.91675319351924</v>
      </c>
      <c r="FP14" s="83">
        <v>411.88459022664654</v>
      </c>
      <c r="FQ14" s="83">
        <v>415.32208086751228</v>
      </c>
      <c r="FR14" s="83">
        <v>405.41719826669578</v>
      </c>
      <c r="FS14" s="83">
        <v>391.47355149215667</v>
      </c>
      <c r="FT14" s="83">
        <v>416.08394176850919</v>
      </c>
      <c r="FU14" s="83">
        <v>426.15227624922892</v>
      </c>
      <c r="FV14" s="83">
        <v>459.94401687374631</v>
      </c>
      <c r="FW14" s="83">
        <v>472.27390658521983</v>
      </c>
      <c r="FX14" s="83">
        <v>464.82346438238972</v>
      </c>
      <c r="FY14" s="83">
        <v>490.1173948947237</v>
      </c>
      <c r="FZ14" s="83">
        <v>494.46799673323176</v>
      </c>
      <c r="GA14" s="83">
        <v>505.31213906906504</v>
      </c>
      <c r="GB14" s="83">
        <v>552.47968680179815</v>
      </c>
      <c r="GC14" s="83">
        <v>569.10345189499105</v>
      </c>
      <c r="GD14" s="83">
        <v>604.43674001808574</v>
      </c>
      <c r="GE14" s="83">
        <v>662.817990713482</v>
      </c>
      <c r="GF14" s="83">
        <v>666.79947088828192</v>
      </c>
      <c r="GG14" s="83">
        <v>623.51146620749716</v>
      </c>
      <c r="GH14" s="83">
        <v>573.84944150904767</v>
      </c>
      <c r="GI14" s="83">
        <v>497.90904925013882</v>
      </c>
      <c r="GJ14" s="83">
        <v>489.1694565583436</v>
      </c>
      <c r="GK14" s="83">
        <v>540.69939057221222</v>
      </c>
      <c r="GL14" s="83">
        <v>554.81442787917388</v>
      </c>
      <c r="GM14" s="83">
        <v>533.47937443086812</v>
      </c>
      <c r="GN14" s="83">
        <v>473.87692743805525</v>
      </c>
      <c r="GO14" s="83">
        <v>464.97325496888391</v>
      </c>
      <c r="GP14" s="83">
        <v>485.06669823879344</v>
      </c>
      <c r="GQ14" s="83">
        <v>479.8874873710958</v>
      </c>
      <c r="GR14" s="83">
        <v>490.75064345447947</v>
      </c>
      <c r="GS14" s="83">
        <v>497.04684561566</v>
      </c>
      <c r="GT14" s="83">
        <v>513.90067241218094</v>
      </c>
      <c r="GU14" s="83">
        <v>554.01010518517273</v>
      </c>
      <c r="GV14" s="83">
        <v>563.56385216310196</v>
      </c>
      <c r="GW14" s="83">
        <v>565.26118317582711</v>
      </c>
      <c r="GX14" s="83">
        <v>574.15131724395235</v>
      </c>
      <c r="GY14" s="83">
        <v>552.17243364091792</v>
      </c>
      <c r="GZ14" s="83">
        <v>572.3812375127751</v>
      </c>
      <c r="HA14" s="83">
        <v>600.44999813202844</v>
      </c>
      <c r="HB14" s="83">
        <v>612.09273742912524</v>
      </c>
      <c r="HC14" s="83">
        <v>613.43941665087061</v>
      </c>
      <c r="HD14" s="83">
        <v>621.24057665881571</v>
      </c>
      <c r="HE14" s="83">
        <v>625.28432630817383</v>
      </c>
      <c r="HF14" s="83">
        <v>645.19794127042064</v>
      </c>
      <c r="HG14" s="83">
        <v>660.61303954465029</v>
      </c>
      <c r="HH14" s="83">
        <v>664.09266275644416</v>
      </c>
      <c r="HI14" s="83">
        <v>702.47100479434255</v>
      </c>
      <c r="HJ14" s="83">
        <v>693.11773614822721</v>
      </c>
      <c r="HK14" s="83">
        <v>709.44010406917278</v>
      </c>
      <c r="HL14" s="83">
        <v>760.84393567805876</v>
      </c>
      <c r="HM14" s="83">
        <v>736.08402503472223</v>
      </c>
      <c r="HN14" s="83">
        <v>713.89821565130262</v>
      </c>
      <c r="HO14" s="83">
        <v>726.00873989158231</v>
      </c>
      <c r="HP14" s="83">
        <v>768.20147159837893</v>
      </c>
      <c r="HQ14" s="83">
        <v>730.69508969713365</v>
      </c>
      <c r="HR14" s="83">
        <v>710.64648356942121</v>
      </c>
      <c r="HS14" s="83">
        <v>689.23702754316503</v>
      </c>
      <c r="HT14" s="83">
        <v>642.51611890885749</v>
      </c>
      <c r="HU14" s="83">
        <v>668.78801378488561</v>
      </c>
      <c r="HV14" s="83">
        <v>636.89484420065082</v>
      </c>
      <c r="HW14" s="83">
        <v>672.58471505029365</v>
      </c>
      <c r="HX14" s="83">
        <v>697.08849275305715</v>
      </c>
      <c r="HY14" s="83">
        <v>715.33226099389242</v>
      </c>
      <c r="HZ14" s="83">
        <v>723.0658471758029</v>
      </c>
      <c r="IA14" s="83">
        <v>673.6800834493929</v>
      </c>
      <c r="IB14" s="83">
        <v>696.71518295836586</v>
      </c>
      <c r="IC14" s="83">
        <v>707.31680345298901</v>
      </c>
      <c r="ID14" s="83">
        <v>692.27868794702022</v>
      </c>
      <c r="IE14" s="83">
        <v>700.64307246591886</v>
      </c>
      <c r="IF14" s="83">
        <v>709.5570344267901</v>
      </c>
      <c r="IG14" s="83">
        <v>717.7774853100974</v>
      </c>
      <c r="IH14" s="83">
        <v>747.10784577018512</v>
      </c>
      <c r="II14" s="83">
        <v>728.13018905537501</v>
      </c>
      <c r="IJ14" s="83">
        <v>738.77493607813767</v>
      </c>
      <c r="IK14" s="83">
        <v>703.77569247071688</v>
      </c>
      <c r="IL14" s="83">
        <v>739.47913012172955</v>
      </c>
      <c r="IM14" s="83">
        <v>737.1607528785438</v>
      </c>
      <c r="IN14" s="83">
        <v>786.72165251816273</v>
      </c>
      <c r="IO14" s="83">
        <v>814.96308392193828</v>
      </c>
      <c r="IP14" s="83">
        <v>835.03128510654699</v>
      </c>
      <c r="IQ14" s="83">
        <v>829.37048821088729</v>
      </c>
      <c r="IR14" s="83">
        <v>852.52681186367397</v>
      </c>
      <c r="IS14" s="83">
        <v>860.27141766982936</v>
      </c>
      <c r="IT14" s="83">
        <v>874.23089782864417</v>
      </c>
      <c r="IU14" s="83">
        <v>913.05414328630309</v>
      </c>
      <c r="IV14" s="83">
        <v>908.96446606869154</v>
      </c>
      <c r="IW14" s="83">
        <v>895.03925256441767</v>
      </c>
      <c r="IX14" s="83">
        <v>899.99394834623058</v>
      </c>
      <c r="IY14" s="83">
        <v>898.53827842540909</v>
      </c>
      <c r="IZ14" s="83">
        <v>916.52091831588837</v>
      </c>
      <c r="JA14" s="83">
        <v>851.36705318126508</v>
      </c>
      <c r="JB14" s="83">
        <v>855.98394736552746</v>
      </c>
      <c r="JC14" s="83">
        <v>845.39069715169251</v>
      </c>
      <c r="JD14" s="83">
        <v>863.66338089190697</v>
      </c>
      <c r="JE14" s="83">
        <v>842.6350329493215</v>
      </c>
      <c r="JF14" s="83">
        <v>823.73683869956892</v>
      </c>
      <c r="JG14" s="83">
        <v>812.42693461836245</v>
      </c>
      <c r="JH14" s="83">
        <v>798.15310411381495</v>
      </c>
      <c r="JI14" s="83">
        <v>755.54148481157245</v>
      </c>
      <c r="JJ14" s="83">
        <v>759.46006225358951</v>
      </c>
      <c r="JK14" s="83">
        <v>755.97675263373696</v>
      </c>
      <c r="JL14" s="83">
        <v>793.26391289757998</v>
      </c>
      <c r="JM14" s="83">
        <v>758.70886026763958</v>
      </c>
      <c r="JN14" s="83">
        <v>760.64855275663979</v>
      </c>
      <c r="JO14" s="83">
        <v>710.94887331995631</v>
      </c>
      <c r="JP14" s="83">
        <v>641.54476113353098</v>
      </c>
      <c r="JQ14" s="83">
        <v>723.60783667830435</v>
      </c>
      <c r="JR14" s="201"/>
    </row>
    <row r="15" spans="1:278" s="199" customFormat="1" ht="15" customHeight="1" x14ac:dyDescent="0.25">
      <c r="A15" s="82" t="s">
        <v>32</v>
      </c>
      <c r="B15" s="83">
        <v>100</v>
      </c>
      <c r="C15" s="83">
        <v>121.40333623339933</v>
      </c>
      <c r="D15" s="83">
        <v>112.28562204311851</v>
      </c>
      <c r="E15" s="83">
        <v>131.79301820610814</v>
      </c>
      <c r="F15" s="83">
        <v>137.91735237581355</v>
      </c>
      <c r="G15" s="83">
        <v>124.56418625208988</v>
      </c>
      <c r="H15" s="83">
        <v>112.53806867431621</v>
      </c>
      <c r="I15" s="83">
        <v>122.97337175015956</v>
      </c>
      <c r="J15" s="83">
        <v>126.26074716975775</v>
      </c>
      <c r="K15" s="83">
        <v>136.76783251933762</v>
      </c>
      <c r="L15" s="83">
        <v>126.76558070394896</v>
      </c>
      <c r="M15" s="83">
        <v>123.3750170674563</v>
      </c>
      <c r="N15" s="83">
        <v>105.94389033598219</v>
      </c>
      <c r="O15" s="83">
        <v>104.38668528119692</v>
      </c>
      <c r="P15" s="83">
        <v>120.14881889169574</v>
      </c>
      <c r="Q15" s="83">
        <v>109.42350860888155</v>
      </c>
      <c r="R15" s="83">
        <v>103.84284099219985</v>
      </c>
      <c r="S15" s="83">
        <v>109.85416602111034</v>
      </c>
      <c r="T15" s="83">
        <v>119.40036234460879</v>
      </c>
      <c r="U15" s="83">
        <v>119.73462569672225</v>
      </c>
      <c r="V15" s="83">
        <v>109.72988839163565</v>
      </c>
      <c r="W15" s="83">
        <v>99.243326103595876</v>
      </c>
      <c r="X15" s="83">
        <v>80.849424342660541</v>
      </c>
      <c r="Y15" s="83">
        <v>85.679055567666978</v>
      </c>
      <c r="Z15" s="83">
        <v>95.343916148912641</v>
      </c>
      <c r="AA15" s="83">
        <v>107.47610362558967</v>
      </c>
      <c r="AB15" s="83">
        <v>111.05517269440092</v>
      </c>
      <c r="AC15" s="83">
        <v>114.49515525697787</v>
      </c>
      <c r="AD15" s="83">
        <v>120.53912417443847</v>
      </c>
      <c r="AE15" s="83">
        <v>115.74635070418766</v>
      </c>
      <c r="AF15" s="83">
        <v>105.22228320472752</v>
      </c>
      <c r="AG15" s="83">
        <v>86.931666631415197</v>
      </c>
      <c r="AH15" s="83">
        <v>76.894366648448212</v>
      </c>
      <c r="AI15" s="83">
        <v>81.192478425456869</v>
      </c>
      <c r="AJ15" s="83">
        <v>67.858173766074444</v>
      </c>
      <c r="AK15" s="83">
        <v>74.890824580544361</v>
      </c>
      <c r="AL15" s="83">
        <v>76.283417560111033</v>
      </c>
      <c r="AM15" s="83">
        <v>74.406417416517812</v>
      </c>
      <c r="AN15" s="83">
        <v>69.986923327617959</v>
      </c>
      <c r="AO15" s="83">
        <v>67.844019440677528</v>
      </c>
      <c r="AP15" s="83">
        <v>70.61436615051349</v>
      </c>
      <c r="AQ15" s="83">
        <v>81.124111570324516</v>
      </c>
      <c r="AR15" s="83">
        <v>79.333053758907198</v>
      </c>
      <c r="AS15" s="83">
        <v>84.584131131527414</v>
      </c>
      <c r="AT15" s="83">
        <v>88.552537125140347</v>
      </c>
      <c r="AU15" s="83">
        <v>96.771707533357116</v>
      </c>
      <c r="AV15" s="83">
        <v>95.318739038573</v>
      </c>
      <c r="AW15" s="83">
        <v>102.62117068707448</v>
      </c>
      <c r="AX15" s="83">
        <v>103.9957298912767</v>
      </c>
      <c r="AY15" s="83">
        <v>108.75503192255417</v>
      </c>
      <c r="AZ15" s="83">
        <v>112.98079301735395</v>
      </c>
      <c r="BA15" s="83">
        <v>117.83422648302574</v>
      </c>
      <c r="BB15" s="83">
        <v>120.40258346461435</v>
      </c>
      <c r="BC15" s="83">
        <v>110.0098264925826</v>
      </c>
      <c r="BD15" s="83">
        <v>107.51503287670333</v>
      </c>
      <c r="BE15" s="83">
        <v>111.74549136480073</v>
      </c>
      <c r="BF15" s="83">
        <v>116.44605191810066</v>
      </c>
      <c r="BG15" s="83">
        <v>120.89366003294711</v>
      </c>
      <c r="BH15" s="83">
        <v>128.23376386057183</v>
      </c>
      <c r="BI15" s="83">
        <v>128.09832120041233</v>
      </c>
      <c r="BJ15" s="83">
        <v>134.55315193498774</v>
      </c>
      <c r="BK15" s="83">
        <v>142.941161574777</v>
      </c>
      <c r="BL15" s="83">
        <v>145.90710129186363</v>
      </c>
      <c r="BM15" s="83">
        <v>159.16150918749651</v>
      </c>
      <c r="BN15" s="83">
        <v>149.81036138867719</v>
      </c>
      <c r="BO15" s="83">
        <v>147.39390334008547</v>
      </c>
      <c r="BP15" s="83">
        <v>165.70541574874738</v>
      </c>
      <c r="BQ15" s="83">
        <v>176.36142748257436</v>
      </c>
      <c r="BR15" s="83">
        <v>183.8207524244572</v>
      </c>
      <c r="BS15" s="83">
        <v>192.74336778411137</v>
      </c>
      <c r="BT15" s="83">
        <v>226.14375587815942</v>
      </c>
      <c r="BU15" s="83">
        <v>217.61615280349054</v>
      </c>
      <c r="BV15" s="83">
        <v>237.76085353499556</v>
      </c>
      <c r="BW15" s="83">
        <v>241.06321361128707</v>
      </c>
      <c r="BX15" s="83">
        <v>278.01636301290608</v>
      </c>
      <c r="BY15" s="83">
        <v>287.18296163578464</v>
      </c>
      <c r="BZ15" s="83">
        <v>281.19038524572301</v>
      </c>
      <c r="CA15" s="83">
        <v>289.56404052948409</v>
      </c>
      <c r="CB15" s="83">
        <v>244.16864287548083</v>
      </c>
      <c r="CC15" s="83">
        <v>251.91286053471009</v>
      </c>
      <c r="CD15" s="83">
        <v>260.52608443627219</v>
      </c>
      <c r="CE15" s="83">
        <v>266.49407120421643</v>
      </c>
      <c r="CF15" s="83">
        <v>271.34416357134393</v>
      </c>
      <c r="CG15" s="83">
        <v>292.11286133329315</v>
      </c>
      <c r="CH15" s="83">
        <v>298.11507286052102</v>
      </c>
      <c r="CI15" s="83">
        <v>323.01151716657023</v>
      </c>
      <c r="CJ15" s="83">
        <v>337.04369169767637</v>
      </c>
      <c r="CK15" s="83">
        <v>324.44086906171742</v>
      </c>
      <c r="CL15" s="83">
        <v>344.34043908131542</v>
      </c>
      <c r="CM15" s="83">
        <v>352.553023181024</v>
      </c>
      <c r="CN15" s="83">
        <v>399.74370311880642</v>
      </c>
      <c r="CO15" s="83">
        <v>406.29655597193118</v>
      </c>
      <c r="CP15" s="83">
        <v>408.21716886348753</v>
      </c>
      <c r="CQ15" s="83">
        <v>394.6086635311965</v>
      </c>
      <c r="CR15" s="83">
        <v>418.30177783307357</v>
      </c>
      <c r="CS15" s="83">
        <v>453.88164905552628</v>
      </c>
      <c r="CT15" s="83">
        <v>417.48071381136327</v>
      </c>
      <c r="CU15" s="83">
        <v>416.20348343446273</v>
      </c>
      <c r="CV15" s="83">
        <v>387.29200128528527</v>
      </c>
      <c r="CW15" s="83">
        <v>405.83803684491909</v>
      </c>
      <c r="CX15" s="83">
        <v>373.1417181914432</v>
      </c>
      <c r="CY15" s="83">
        <v>416.04697407888483</v>
      </c>
      <c r="CZ15" s="83">
        <v>451.50527189966164</v>
      </c>
      <c r="DA15" s="83">
        <v>414.92187334041193</v>
      </c>
      <c r="DB15" s="83">
        <v>391.83808103800152</v>
      </c>
      <c r="DC15" s="83">
        <v>377.58953391275026</v>
      </c>
      <c r="DD15" s="83">
        <v>311.40839904584516</v>
      </c>
      <c r="DE15" s="83">
        <v>241.83781904423472</v>
      </c>
      <c r="DF15" s="83">
        <v>230.5220200533758</v>
      </c>
      <c r="DG15" s="83">
        <v>214.75788818207383</v>
      </c>
      <c r="DH15" s="83">
        <v>228.79004105722876</v>
      </c>
      <c r="DI15" s="83">
        <v>220.78845209054271</v>
      </c>
      <c r="DJ15" s="83">
        <v>229.67149650172735</v>
      </c>
      <c r="DK15" s="83">
        <v>271.94156321798442</v>
      </c>
      <c r="DL15" s="83">
        <v>306.47971838862946</v>
      </c>
      <c r="DM15" s="83">
        <v>306.01765431112329</v>
      </c>
      <c r="DN15" s="83">
        <v>335.3764953811729</v>
      </c>
      <c r="DO15" s="83">
        <v>340.4725346239947</v>
      </c>
      <c r="DP15" s="83">
        <v>375.36368132729496</v>
      </c>
      <c r="DQ15" s="83">
        <v>380.51723052993361</v>
      </c>
      <c r="DR15" s="83">
        <v>408.26365579586354</v>
      </c>
      <c r="DS15" s="83">
        <v>436.82610999431012</v>
      </c>
      <c r="DT15" s="83">
        <v>412.28118839083476</v>
      </c>
      <c r="DU15" s="83">
        <v>436.03154883450554</v>
      </c>
      <c r="DV15" s="83">
        <v>469.84401529118924</v>
      </c>
      <c r="DW15" s="83">
        <v>479.52739129264143</v>
      </c>
      <c r="DX15" s="83">
        <v>468.49957983156264</v>
      </c>
      <c r="DY15" s="83">
        <v>463.43042544113467</v>
      </c>
      <c r="DZ15" s="83">
        <v>484.32404047894727</v>
      </c>
      <c r="EA15" s="83">
        <v>484.9674236558721</v>
      </c>
      <c r="EB15" s="83">
        <v>499.84094363046728</v>
      </c>
      <c r="EC15" s="83">
        <v>517.18290085179297</v>
      </c>
      <c r="ED15" s="83">
        <v>541.31823173227474</v>
      </c>
      <c r="EE15" s="83">
        <v>557.58322766539914</v>
      </c>
      <c r="EF15" s="83">
        <v>518.94206923928505</v>
      </c>
      <c r="EG15" s="83">
        <v>521.6715971614268</v>
      </c>
      <c r="EH15" s="83">
        <v>528.03954725939377</v>
      </c>
      <c r="EI15" s="83">
        <v>510.66294405703144</v>
      </c>
      <c r="EJ15" s="83">
        <v>515.68052700713474</v>
      </c>
      <c r="EK15" s="83">
        <v>508.93654018339078</v>
      </c>
      <c r="EL15" s="83">
        <v>497.66697297638274</v>
      </c>
      <c r="EM15" s="83">
        <v>473.2281618028436</v>
      </c>
      <c r="EN15" s="83">
        <v>420.04508284444302</v>
      </c>
      <c r="EO15" s="83">
        <v>465.67480601813725</v>
      </c>
      <c r="EP15" s="83">
        <v>458.61518445790762</v>
      </c>
      <c r="EQ15" s="83">
        <v>466.69238029379562</v>
      </c>
      <c r="ER15" s="83">
        <v>516.25465349125807</v>
      </c>
      <c r="ES15" s="83">
        <v>533.30472385609755</v>
      </c>
      <c r="ET15" s="83">
        <v>523.00914925565598</v>
      </c>
      <c r="EU15" s="83">
        <v>509.05664912946793</v>
      </c>
      <c r="EV15" s="83">
        <v>481.6921095602558</v>
      </c>
      <c r="EW15" s="83">
        <v>491.44277045929107</v>
      </c>
      <c r="EX15" s="83">
        <v>510.69779946323831</v>
      </c>
      <c r="EY15" s="83">
        <v>500.07099990262139</v>
      </c>
      <c r="EZ15" s="83">
        <v>508.25806237139977</v>
      </c>
      <c r="FA15" s="83">
        <v>503.02539149906488</v>
      </c>
      <c r="FB15" s="83">
        <v>497.54069774916371</v>
      </c>
      <c r="FC15" s="83">
        <v>525.89643204109677</v>
      </c>
      <c r="FD15" s="83">
        <v>530.60462367448679</v>
      </c>
      <c r="FE15" s="83">
        <v>539.19389835977779</v>
      </c>
      <c r="FF15" s="83">
        <v>550.21192960160386</v>
      </c>
      <c r="FG15" s="83">
        <v>537.93616900146424</v>
      </c>
      <c r="FH15" s="83">
        <v>508.2214397473719</v>
      </c>
      <c r="FI15" s="83">
        <v>460.68948504188666</v>
      </c>
      <c r="FJ15" s="83">
        <v>449.44990769636922</v>
      </c>
      <c r="FK15" s="83">
        <v>435.89428642657134</v>
      </c>
      <c r="FL15" s="83">
        <v>461.2809358018452</v>
      </c>
      <c r="FM15" s="83">
        <v>478.41201457808734</v>
      </c>
      <c r="FN15" s="83">
        <v>458.51592811477497</v>
      </c>
      <c r="FO15" s="83">
        <v>442.14006554446098</v>
      </c>
      <c r="FP15" s="83">
        <v>409.10626008591947</v>
      </c>
      <c r="FQ15" s="83">
        <v>404.92690772661933</v>
      </c>
      <c r="FR15" s="83">
        <v>439.66591355561656</v>
      </c>
      <c r="FS15" s="83">
        <v>446.69338075750068</v>
      </c>
      <c r="FT15" s="83">
        <v>461.87121579148362</v>
      </c>
      <c r="FU15" s="83">
        <v>475.02180148819525</v>
      </c>
      <c r="FV15" s="83">
        <v>486.437401436811</v>
      </c>
      <c r="FW15" s="83">
        <v>530.70896788273592</v>
      </c>
      <c r="FX15" s="83">
        <v>478.78254712917135</v>
      </c>
      <c r="FY15" s="83">
        <v>483.96338913690727</v>
      </c>
      <c r="FZ15" s="83">
        <v>464.82045535370128</v>
      </c>
      <c r="GA15" s="83">
        <v>436.19957878481944</v>
      </c>
      <c r="GB15" s="83">
        <v>441.98489257756762</v>
      </c>
      <c r="GC15" s="83">
        <v>459.65558604576086</v>
      </c>
      <c r="GD15" s="83">
        <v>446.17227992380549</v>
      </c>
      <c r="GE15" s="83">
        <v>464.93841243752047</v>
      </c>
      <c r="GF15" s="83">
        <v>445.12769894175767</v>
      </c>
      <c r="GG15" s="83">
        <v>441.70129978263577</v>
      </c>
      <c r="GH15" s="83">
        <v>415.3304683251053</v>
      </c>
      <c r="GI15" s="83">
        <v>369.39708716030896</v>
      </c>
      <c r="GJ15" s="83">
        <v>348.49276793869126</v>
      </c>
      <c r="GK15" s="83">
        <v>371.51659699915734</v>
      </c>
      <c r="GL15" s="83">
        <v>374.71972686491665</v>
      </c>
      <c r="GM15" s="83">
        <v>349.11757943784056</v>
      </c>
      <c r="GN15" s="83">
        <v>333.99687559078154</v>
      </c>
      <c r="GO15" s="83">
        <v>343.19833562131305</v>
      </c>
      <c r="GP15" s="83">
        <v>385.02655459467678</v>
      </c>
      <c r="GQ15" s="83">
        <v>406.27485400191824</v>
      </c>
      <c r="GR15" s="83">
        <v>383.96938039119851</v>
      </c>
      <c r="GS15" s="83">
        <v>423.74249505558475</v>
      </c>
      <c r="GT15" s="83">
        <v>438.92742366611981</v>
      </c>
      <c r="GU15" s="83">
        <v>439.34998703954221</v>
      </c>
      <c r="GV15" s="83">
        <v>432.6121589336496</v>
      </c>
      <c r="GW15" s="83">
        <v>474.15272317677068</v>
      </c>
      <c r="GX15" s="83">
        <v>433.22030393516002</v>
      </c>
      <c r="GY15" s="83">
        <v>438.77459716112799</v>
      </c>
      <c r="GZ15" s="83">
        <v>451.86031541009351</v>
      </c>
      <c r="HA15" s="83">
        <v>474.43723307729312</v>
      </c>
      <c r="HB15" s="83">
        <v>479.14766932630971</v>
      </c>
      <c r="HC15" s="83">
        <v>474.54778509059338</v>
      </c>
      <c r="HD15" s="83">
        <v>449.00956186358479</v>
      </c>
      <c r="HE15" s="83">
        <v>448.50714647556794</v>
      </c>
      <c r="HF15" s="83">
        <v>465.38405338700596</v>
      </c>
      <c r="HG15" s="83">
        <v>481.76927430804051</v>
      </c>
      <c r="HH15" s="83">
        <v>493.79973125114503</v>
      </c>
      <c r="HI15" s="83">
        <v>481.93150287652543</v>
      </c>
      <c r="HJ15" s="83">
        <v>456.54744500320362</v>
      </c>
      <c r="HK15" s="83">
        <v>471.90469959713141</v>
      </c>
      <c r="HL15" s="83">
        <v>510.19406218916259</v>
      </c>
      <c r="HM15" s="83">
        <v>505.6600086950512</v>
      </c>
      <c r="HN15" s="83">
        <v>491.5170264997318</v>
      </c>
      <c r="HO15" s="83">
        <v>499.67856056008395</v>
      </c>
      <c r="HP15" s="83">
        <v>441.47404971987589</v>
      </c>
      <c r="HQ15" s="83">
        <v>425.88209001575842</v>
      </c>
      <c r="HR15" s="83">
        <v>466.7933861129813</v>
      </c>
      <c r="HS15" s="83">
        <v>426.26548768018324</v>
      </c>
      <c r="HT15" s="83">
        <v>403.75347272517018</v>
      </c>
      <c r="HU15" s="83">
        <v>411.63104702292259</v>
      </c>
      <c r="HV15" s="83">
        <v>367.45684360618191</v>
      </c>
      <c r="HW15" s="83">
        <v>398.43060027608954</v>
      </c>
      <c r="HX15" s="83">
        <v>414.40788452248529</v>
      </c>
      <c r="HY15" s="83">
        <v>423.78687837585085</v>
      </c>
      <c r="HZ15" s="83">
        <v>440.72963624530189</v>
      </c>
      <c r="IA15" s="83">
        <v>417.91208230434654</v>
      </c>
      <c r="IB15" s="83">
        <v>435.46907559299672</v>
      </c>
      <c r="IC15" s="83">
        <v>451.15614293510384</v>
      </c>
      <c r="ID15" s="83">
        <v>442.30444496987479</v>
      </c>
      <c r="IE15" s="83">
        <v>452.3473077080298</v>
      </c>
      <c r="IF15" s="83">
        <v>450.85365089657677</v>
      </c>
      <c r="IG15" s="83">
        <v>473.47661220477022</v>
      </c>
      <c r="IH15" s="83">
        <v>478.60491131865734</v>
      </c>
      <c r="II15" s="83">
        <v>482.48183238370882</v>
      </c>
      <c r="IJ15" s="83">
        <v>447.95497186009311</v>
      </c>
      <c r="IK15" s="83">
        <v>379.9488134417802</v>
      </c>
      <c r="IL15" s="83">
        <v>429.99191087876835</v>
      </c>
      <c r="IM15" s="83">
        <v>448.32153157685286</v>
      </c>
      <c r="IN15" s="83">
        <v>454.16773299178408</v>
      </c>
      <c r="IO15" s="83">
        <v>454.64241667932242</v>
      </c>
      <c r="IP15" s="83">
        <v>476.59563584386279</v>
      </c>
      <c r="IQ15" s="83">
        <v>469.08764835428991</v>
      </c>
      <c r="IR15" s="83">
        <v>469.0053085565126</v>
      </c>
      <c r="IS15" s="83">
        <v>554.80725265445301</v>
      </c>
      <c r="IT15" s="83">
        <v>610.91625479452637</v>
      </c>
      <c r="IU15" s="83">
        <v>568.11433267876475</v>
      </c>
      <c r="IV15" s="83">
        <v>548.08202858305538</v>
      </c>
      <c r="IW15" s="83">
        <v>598.88471510813474</v>
      </c>
      <c r="IX15" s="83">
        <v>623.32558884719003</v>
      </c>
      <c r="IY15" s="83">
        <v>652.54192868145174</v>
      </c>
      <c r="IZ15" s="83">
        <v>687.73662218609581</v>
      </c>
      <c r="JA15" s="83">
        <v>656.44725685485309</v>
      </c>
      <c r="JB15" s="83">
        <v>649.08753198881891</v>
      </c>
      <c r="JC15" s="83">
        <v>590.75026961536673</v>
      </c>
      <c r="JD15" s="83">
        <v>567.41662398054007</v>
      </c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201"/>
    </row>
    <row r="16" spans="1:278" s="199" customFormat="1" ht="15" customHeight="1" x14ac:dyDescent="0.25">
      <c r="A16" s="82" t="s">
        <v>33</v>
      </c>
      <c r="B16" s="83">
        <v>100</v>
      </c>
      <c r="C16" s="83">
        <v>109.48137328545616</v>
      </c>
      <c r="D16" s="83">
        <v>107.82932727907587</v>
      </c>
      <c r="E16" s="83">
        <v>107.68578312361552</v>
      </c>
      <c r="F16" s="83">
        <v>115.2499328305073</v>
      </c>
      <c r="G16" s="83">
        <v>112.27483223620618</v>
      </c>
      <c r="H16" s="83">
        <v>103.70364221895444</v>
      </c>
      <c r="I16" s="83">
        <v>108.92326887311022</v>
      </c>
      <c r="J16" s="83">
        <v>110.12781393296794</v>
      </c>
      <c r="K16" s="83">
        <v>122.34394932668766</v>
      </c>
      <c r="L16" s="83">
        <v>115.41988664802119</v>
      </c>
      <c r="M16" s="83">
        <v>117.47372407818737</v>
      </c>
      <c r="N16" s="83">
        <v>104.48899282728217</v>
      </c>
      <c r="O16" s="83">
        <v>97.645626493801586</v>
      </c>
      <c r="P16" s="83">
        <v>102.5296324216995</v>
      </c>
      <c r="Q16" s="83">
        <v>92.547583166795306</v>
      </c>
      <c r="R16" s="83">
        <v>88.990604015599132</v>
      </c>
      <c r="S16" s="83">
        <v>95.726148799903385</v>
      </c>
      <c r="T16" s="83">
        <v>100.92132138881193</v>
      </c>
      <c r="U16" s="83">
        <v>98.67235854535177</v>
      </c>
      <c r="V16" s="83">
        <v>93.971138500138494</v>
      </c>
      <c r="W16" s="83">
        <v>83.480623920631032</v>
      </c>
      <c r="X16" s="83">
        <v>76.368336405485962</v>
      </c>
      <c r="Y16" s="83">
        <v>79.472595349835103</v>
      </c>
      <c r="Z16" s="83">
        <v>86.869955278656533</v>
      </c>
      <c r="AA16" s="83">
        <v>87.259651913431654</v>
      </c>
      <c r="AB16" s="83">
        <v>87.340137011288107</v>
      </c>
      <c r="AC16" s="83">
        <v>85.103283176879614</v>
      </c>
      <c r="AD16" s="83">
        <v>87.229279694535407</v>
      </c>
      <c r="AE16" s="83">
        <v>78.456631299920275</v>
      </c>
      <c r="AF16" s="83">
        <v>74.373665472533105</v>
      </c>
      <c r="AG16" s="83">
        <v>64.930644986835148</v>
      </c>
      <c r="AH16" s="83">
        <v>61.596046040002832</v>
      </c>
      <c r="AI16" s="83">
        <v>61.216491519484727</v>
      </c>
      <c r="AJ16" s="83">
        <v>54.246064654168514</v>
      </c>
      <c r="AK16" s="83">
        <v>59.551016421358931</v>
      </c>
      <c r="AL16" s="83">
        <v>62.60142824275416</v>
      </c>
      <c r="AM16" s="83">
        <v>55.294446382769806</v>
      </c>
      <c r="AN16" s="83">
        <v>52.246777711613404</v>
      </c>
      <c r="AO16" s="83">
        <v>51.42145567430935</v>
      </c>
      <c r="AP16" s="83">
        <v>51.498148536005033</v>
      </c>
      <c r="AQ16" s="83">
        <v>54.413748976154658</v>
      </c>
      <c r="AR16" s="83">
        <v>53.790164318098412</v>
      </c>
      <c r="AS16" s="83">
        <v>56.45253779451275</v>
      </c>
      <c r="AT16" s="83">
        <v>57.999669212717876</v>
      </c>
      <c r="AU16" s="83">
        <v>60.982882477303995</v>
      </c>
      <c r="AV16" s="83">
        <v>56.298871703048668</v>
      </c>
      <c r="AW16" s="83">
        <v>59.506162192899851</v>
      </c>
      <c r="AX16" s="83">
        <v>58.193717068645029</v>
      </c>
      <c r="AY16" s="83">
        <v>58.258432374127722</v>
      </c>
      <c r="AZ16" s="83">
        <v>59.843408668691211</v>
      </c>
      <c r="BA16" s="83">
        <v>60.608899885310592</v>
      </c>
      <c r="BB16" s="83">
        <v>60.237899513982221</v>
      </c>
      <c r="BC16" s="83">
        <v>60.707125319908222</v>
      </c>
      <c r="BD16" s="83">
        <v>60.202285299967713</v>
      </c>
      <c r="BE16" s="83">
        <v>61.560478935959949</v>
      </c>
      <c r="BF16" s="83">
        <v>59.867146199772328</v>
      </c>
      <c r="BG16" s="83">
        <v>59.450400924996181</v>
      </c>
      <c r="BH16" s="83">
        <v>58.629337052656744</v>
      </c>
      <c r="BI16" s="83">
        <v>57.920794259511425</v>
      </c>
      <c r="BJ16" s="83">
        <v>57.311462315728349</v>
      </c>
      <c r="BK16" s="83">
        <v>57.950012189239224</v>
      </c>
      <c r="BL16" s="83">
        <v>58.933105338480274</v>
      </c>
      <c r="BM16" s="83">
        <v>59.098320608774344</v>
      </c>
      <c r="BN16" s="83">
        <v>59.214781948608106</v>
      </c>
      <c r="BO16" s="83">
        <v>58.36912511620401</v>
      </c>
      <c r="BP16" s="83">
        <v>62.394149094185103</v>
      </c>
      <c r="BQ16" s="83">
        <v>63.612953452943401</v>
      </c>
      <c r="BR16" s="83">
        <v>65.670049808704121</v>
      </c>
      <c r="BS16" s="83">
        <v>64.404719320093079</v>
      </c>
      <c r="BT16" s="83">
        <v>66.292684590730104</v>
      </c>
      <c r="BU16" s="83">
        <v>65.579811566697686</v>
      </c>
      <c r="BV16" s="83">
        <v>68.842283324544354</v>
      </c>
      <c r="BW16" s="83">
        <v>68.93671007196879</v>
      </c>
      <c r="BX16" s="83">
        <v>69.258210969684811</v>
      </c>
      <c r="BY16" s="83">
        <v>70.227799285980595</v>
      </c>
      <c r="BZ16" s="83">
        <v>70.210630978626838</v>
      </c>
      <c r="CA16" s="83">
        <v>68.407908875468465</v>
      </c>
      <c r="CB16" s="83">
        <v>64.887219274399484</v>
      </c>
      <c r="CC16" s="83">
        <v>65.419568449141693</v>
      </c>
      <c r="CD16" s="83">
        <v>65.373702930962281</v>
      </c>
      <c r="CE16" s="83">
        <v>66.280583990902059</v>
      </c>
      <c r="CF16" s="83">
        <v>68.275906345091954</v>
      </c>
      <c r="CG16" s="83">
        <v>70.169742030633685</v>
      </c>
      <c r="CH16" s="83">
        <v>69.182883099368425</v>
      </c>
      <c r="CI16" s="83">
        <v>70.075249564924277</v>
      </c>
      <c r="CJ16" s="83">
        <v>72.323466006927248</v>
      </c>
      <c r="CK16" s="83">
        <v>70.062538780375064</v>
      </c>
      <c r="CL16" s="83">
        <v>70.449284228127155</v>
      </c>
      <c r="CM16" s="83">
        <v>71.702380893006719</v>
      </c>
      <c r="CN16" s="83">
        <v>75.160327616404359</v>
      </c>
      <c r="CO16" s="83">
        <v>73.480824139021976</v>
      </c>
      <c r="CP16" s="83">
        <v>70.080140266486708</v>
      </c>
      <c r="CQ16" s="83">
        <v>70.995025723791571</v>
      </c>
      <c r="CR16" s="83">
        <v>70.890756073047356</v>
      </c>
      <c r="CS16" s="83">
        <v>70.781532029074057</v>
      </c>
      <c r="CT16" s="83">
        <v>66.675973366509041</v>
      </c>
      <c r="CU16" s="83">
        <v>66.797772595944494</v>
      </c>
      <c r="CV16" s="83">
        <v>61.744392839376609</v>
      </c>
      <c r="CW16" s="83">
        <v>58.866722100725426</v>
      </c>
      <c r="CX16" s="83">
        <v>56.425428059431198</v>
      </c>
      <c r="CY16" s="83">
        <v>60.346616743049175</v>
      </c>
      <c r="CZ16" s="83">
        <v>61.598758050383992</v>
      </c>
      <c r="DA16" s="83">
        <v>56.31621262118599</v>
      </c>
      <c r="DB16" s="83">
        <v>55.597890888469621</v>
      </c>
      <c r="DC16" s="83">
        <v>58.993627600438238</v>
      </c>
      <c r="DD16" s="83">
        <v>55.798991273885456</v>
      </c>
      <c r="DE16" s="83">
        <v>50.448336151846007</v>
      </c>
      <c r="DF16" s="83">
        <v>46.933254435431373</v>
      </c>
      <c r="DG16" s="83">
        <v>43.864019803923405</v>
      </c>
      <c r="DH16" s="83">
        <v>43.642695865204203</v>
      </c>
      <c r="DI16" s="83">
        <v>39.46319403031486</v>
      </c>
      <c r="DJ16" s="83">
        <v>40.914144006128318</v>
      </c>
      <c r="DK16" s="83">
        <v>44.422136416938173</v>
      </c>
      <c r="DL16" s="83">
        <v>44.49400931789215</v>
      </c>
      <c r="DM16" s="83">
        <v>44.765159128285504</v>
      </c>
      <c r="DN16" s="83">
        <v>47.526070878715771</v>
      </c>
      <c r="DO16" s="83">
        <v>48.320898245854224</v>
      </c>
      <c r="DP16" s="83">
        <v>49.159203695528383</v>
      </c>
      <c r="DQ16" s="83">
        <v>47.88544027466213</v>
      </c>
      <c r="DR16" s="83">
        <v>49.788709194502481</v>
      </c>
      <c r="DS16" s="83">
        <v>52.85381811658312</v>
      </c>
      <c r="DT16" s="83">
        <v>52.515921795928683</v>
      </c>
      <c r="DU16" s="83">
        <v>54.987222236047096</v>
      </c>
      <c r="DV16" s="83">
        <v>58.646449327336832</v>
      </c>
      <c r="DW16" s="83">
        <v>60.6308741553934</v>
      </c>
      <c r="DX16" s="83">
        <v>59.670735145846542</v>
      </c>
      <c r="DY16" s="83">
        <v>56.765986695755579</v>
      </c>
      <c r="DZ16" s="83">
        <v>57.419185738924746</v>
      </c>
      <c r="EA16" s="83">
        <v>56.046221240805643</v>
      </c>
      <c r="EB16" s="83">
        <v>57.299292996189422</v>
      </c>
      <c r="EC16" s="83">
        <v>58.644896669639358</v>
      </c>
      <c r="ED16" s="83">
        <v>61.99013525845519</v>
      </c>
      <c r="EE16" s="83">
        <v>64.355550725269268</v>
      </c>
      <c r="EF16" s="83">
        <v>64.64071549216456</v>
      </c>
      <c r="EG16" s="83">
        <v>66.210255366802429</v>
      </c>
      <c r="EH16" s="83">
        <v>64.583585535135484</v>
      </c>
      <c r="EI16" s="83">
        <v>63.831193655255056</v>
      </c>
      <c r="EJ16" s="83">
        <v>64.725752901334317</v>
      </c>
      <c r="EK16" s="83">
        <v>62.866061687956929</v>
      </c>
      <c r="EL16" s="83">
        <v>61.800670705141606</v>
      </c>
      <c r="EM16" s="83">
        <v>57.898801957146532</v>
      </c>
      <c r="EN16" s="83">
        <v>57.158614179607085</v>
      </c>
      <c r="EO16" s="83">
        <v>61.281659789565843</v>
      </c>
      <c r="EP16" s="83">
        <v>63.047098485973436</v>
      </c>
      <c r="EQ16" s="83">
        <v>65.803423443574303</v>
      </c>
      <c r="ER16" s="83">
        <v>68.375856337456568</v>
      </c>
      <c r="ES16" s="83">
        <v>69.795459967539827</v>
      </c>
      <c r="ET16" s="83">
        <v>71.91090125475786</v>
      </c>
      <c r="EU16" s="83">
        <v>71.489705312614234</v>
      </c>
      <c r="EV16" s="83">
        <v>70.796498936366774</v>
      </c>
      <c r="EW16" s="83">
        <v>71.574139593100057</v>
      </c>
      <c r="EX16" s="83">
        <v>74.493076136907248</v>
      </c>
      <c r="EY16" s="83">
        <v>74.614402835081194</v>
      </c>
      <c r="EZ16" s="83">
        <v>75.046500455490289</v>
      </c>
      <c r="FA16" s="83">
        <v>73.098964980465681</v>
      </c>
      <c r="FB16" s="83">
        <v>73.202255853336951</v>
      </c>
      <c r="FC16" s="83">
        <v>72.848072292778852</v>
      </c>
      <c r="FD16" s="83">
        <v>74.67503932906898</v>
      </c>
      <c r="FE16" s="83">
        <v>78.039249646182213</v>
      </c>
      <c r="FF16" s="83">
        <v>82.267925186473988</v>
      </c>
      <c r="FG16" s="83">
        <v>81.417103621833405</v>
      </c>
      <c r="FH16" s="83">
        <v>84.686919908685368</v>
      </c>
      <c r="FI16" s="83">
        <v>83.13920259416426</v>
      </c>
      <c r="FJ16" s="83">
        <v>85.792547156006137</v>
      </c>
      <c r="FK16" s="83">
        <v>84.00268966092969</v>
      </c>
      <c r="FL16" s="83">
        <v>84.414045430500849</v>
      </c>
      <c r="FM16" s="83">
        <v>87.214681459368762</v>
      </c>
      <c r="FN16" s="83">
        <v>89.885227280537734</v>
      </c>
      <c r="FO16" s="83">
        <v>91.116769622801826</v>
      </c>
      <c r="FP16" s="83">
        <v>89.637537954596482</v>
      </c>
      <c r="FQ16" s="83">
        <v>91.540117767413562</v>
      </c>
      <c r="FR16" s="83">
        <v>92.539163107573415</v>
      </c>
      <c r="FS16" s="83">
        <v>91.957919589650402</v>
      </c>
      <c r="FT16" s="83">
        <v>95.180713211459718</v>
      </c>
      <c r="FU16" s="83">
        <v>97.171774490179402</v>
      </c>
      <c r="FV16" s="83">
        <v>97.285585098389646</v>
      </c>
      <c r="FW16" s="83">
        <v>102.35864884137195</v>
      </c>
      <c r="FX16" s="83">
        <v>104.23465011718578</v>
      </c>
      <c r="FY16" s="83">
        <v>107.58091538971124</v>
      </c>
      <c r="FZ16" s="83">
        <v>110.00982241012079</v>
      </c>
      <c r="GA16" s="83">
        <v>112.97468377647483</v>
      </c>
      <c r="GB16" s="83">
        <v>116.49772728722209</v>
      </c>
      <c r="GC16" s="83">
        <v>124.5516240102329</v>
      </c>
      <c r="GD16" s="83">
        <v>128.74469763964228</v>
      </c>
      <c r="GE16" s="83">
        <v>124.18766733766044</v>
      </c>
      <c r="GF16" s="83">
        <v>128.70714163435034</v>
      </c>
      <c r="GG16" s="83">
        <v>124.83921124978747</v>
      </c>
      <c r="GH16" s="83">
        <v>127.31407624251298</v>
      </c>
      <c r="GI16" s="83">
        <v>118.02001889447331</v>
      </c>
      <c r="GJ16" s="83">
        <v>114.68033244742753</v>
      </c>
      <c r="GK16" s="83">
        <v>123.61359425703762</v>
      </c>
      <c r="GL16" s="83">
        <v>129.33453300226833</v>
      </c>
      <c r="GM16" s="83">
        <v>122.69836728744718</v>
      </c>
      <c r="GN16" s="83">
        <v>116.22870635086956</v>
      </c>
      <c r="GO16" s="83">
        <v>115.54250190651194</v>
      </c>
      <c r="GP16" s="83">
        <v>117.76012323494686</v>
      </c>
      <c r="GQ16" s="83">
        <v>117.63794749548371</v>
      </c>
      <c r="GR16" s="83">
        <v>122.48515448900449</v>
      </c>
      <c r="GS16" s="83">
        <v>122.51504681935438</v>
      </c>
      <c r="GT16" s="83">
        <v>125.89345274975987</v>
      </c>
      <c r="GU16" s="83">
        <v>126.72570453806144</v>
      </c>
      <c r="GV16" s="83">
        <v>125.46698386773065</v>
      </c>
      <c r="GW16" s="83">
        <v>125.73432898548658</v>
      </c>
      <c r="GX16" s="83">
        <v>135.86018571861547</v>
      </c>
      <c r="GY16" s="83">
        <v>139.41974664680308</v>
      </c>
      <c r="GZ16" s="83">
        <v>138.36031157487179</v>
      </c>
      <c r="HA16" s="83">
        <v>145.62971409980346</v>
      </c>
      <c r="HB16" s="83">
        <v>144.37359698477729</v>
      </c>
      <c r="HC16" s="83">
        <v>142.95474709701398</v>
      </c>
      <c r="HD16" s="83">
        <v>139.23180707957928</v>
      </c>
      <c r="HE16" s="83">
        <v>138.70583343238056</v>
      </c>
      <c r="HF16" s="83">
        <v>136.39607273293842</v>
      </c>
      <c r="HG16" s="83">
        <v>135.4147815383626</v>
      </c>
      <c r="HH16" s="83">
        <v>140.34773968182165</v>
      </c>
      <c r="HI16" s="83">
        <v>145.27069693461274</v>
      </c>
      <c r="HJ16" s="83">
        <v>146.24264919935189</v>
      </c>
      <c r="HK16" s="83">
        <v>146.62675547051998</v>
      </c>
      <c r="HL16" s="83">
        <v>147.95292211864933</v>
      </c>
      <c r="HM16" s="83">
        <v>145.6611682885119</v>
      </c>
      <c r="HN16" s="83">
        <v>141.21697411683544</v>
      </c>
      <c r="HO16" s="83">
        <v>144.71482324911111</v>
      </c>
      <c r="HP16" s="83">
        <v>153.32720549295647</v>
      </c>
      <c r="HQ16" s="83">
        <v>153.85791830996246</v>
      </c>
      <c r="HR16" s="83">
        <v>157.98155374851586</v>
      </c>
      <c r="HS16" s="83">
        <v>164.41725880736681</v>
      </c>
      <c r="HT16" s="83">
        <v>152.42961580723019</v>
      </c>
      <c r="HU16" s="83">
        <v>151.3345972344795</v>
      </c>
      <c r="HV16" s="83">
        <v>142.96838820122801</v>
      </c>
      <c r="HW16" s="83">
        <v>150.12059912618372</v>
      </c>
      <c r="HX16" s="83">
        <v>155.21914620630093</v>
      </c>
      <c r="HY16" s="83">
        <v>157.95653567858994</v>
      </c>
      <c r="HZ16" s="83">
        <v>163.85315981405378</v>
      </c>
      <c r="IA16" s="83">
        <v>157.06262898151638</v>
      </c>
      <c r="IB16" s="83">
        <v>163.9309799055647</v>
      </c>
      <c r="IC16" s="83">
        <v>161.60400728982563</v>
      </c>
      <c r="ID16" s="83">
        <v>158.87609532795949</v>
      </c>
      <c r="IE16" s="83">
        <v>163.53641719786788</v>
      </c>
      <c r="IF16" s="83">
        <v>167.16964025729638</v>
      </c>
      <c r="IG16" s="83">
        <v>174.27260060802348</v>
      </c>
      <c r="IH16" s="83">
        <v>182.49783755563567</v>
      </c>
      <c r="II16" s="83">
        <v>182.12551197568098</v>
      </c>
      <c r="IJ16" s="83">
        <v>168.96139561697703</v>
      </c>
      <c r="IK16" s="83">
        <v>145.38059275378154</v>
      </c>
      <c r="IL16" s="83">
        <v>161.86163140934141</v>
      </c>
      <c r="IM16" s="83">
        <v>175.8937276356173</v>
      </c>
      <c r="IN16" s="83">
        <v>179.15801893229428</v>
      </c>
      <c r="IO16" s="83">
        <v>189.35579114596587</v>
      </c>
      <c r="IP16" s="83">
        <v>200.1127883259237</v>
      </c>
      <c r="IQ16" s="83">
        <v>201.12010117780167</v>
      </c>
      <c r="IR16" s="83">
        <v>200.1863055424991</v>
      </c>
      <c r="IS16" s="83">
        <v>218.31898816908978</v>
      </c>
      <c r="IT16" s="83">
        <v>224.28411696107554</v>
      </c>
      <c r="IU16" s="83">
        <v>225.01710413241952</v>
      </c>
      <c r="IV16" s="83">
        <v>232.63800636561041</v>
      </c>
      <c r="IW16" s="83">
        <v>247.86703637629793</v>
      </c>
      <c r="IX16" s="83">
        <v>254.94652291107721</v>
      </c>
      <c r="IY16" s="83">
        <v>251.42208175429059</v>
      </c>
      <c r="IZ16" s="83">
        <v>264.72425934095008</v>
      </c>
      <c r="JA16" s="83">
        <v>269.47136124049143</v>
      </c>
      <c r="JB16" s="83">
        <v>277.24058778987887</v>
      </c>
      <c r="JC16" s="83">
        <v>270.22530247357292</v>
      </c>
      <c r="JD16" s="83">
        <v>287.29750133110696</v>
      </c>
      <c r="JE16" s="83">
        <v>289.19752077580426</v>
      </c>
      <c r="JF16" s="83">
        <v>296.30896063457845</v>
      </c>
      <c r="JG16" s="83">
        <v>279.23914248740334</v>
      </c>
      <c r="JH16" s="83">
        <v>271.51674648614431</v>
      </c>
      <c r="JI16" s="83">
        <v>280.79411071663293</v>
      </c>
      <c r="JJ16" s="83">
        <v>268.4061838046581</v>
      </c>
      <c r="JK16" s="83">
        <v>263.44127337727991</v>
      </c>
      <c r="JL16" s="83">
        <v>247.35684189752914</v>
      </c>
      <c r="JM16" s="83">
        <v>278.39822764065963</v>
      </c>
      <c r="JN16" s="83">
        <v>269.78684035006097</v>
      </c>
      <c r="JO16" s="83">
        <v>251.79877783218939</v>
      </c>
      <c r="JP16" s="83">
        <v>266.83935673019386</v>
      </c>
      <c r="JQ16" s="83">
        <v>270.41314946312934</v>
      </c>
      <c r="JR16" s="201"/>
    </row>
    <row r="17" spans="1:278" s="199" customFormat="1" ht="15" customHeight="1" x14ac:dyDescent="0.25">
      <c r="A17" s="82" t="s">
        <v>34</v>
      </c>
      <c r="B17" s="83">
        <v>100</v>
      </c>
      <c r="C17" s="83">
        <v>121.68638137756199</v>
      </c>
      <c r="D17" s="83">
        <v>125.06017803552605</v>
      </c>
      <c r="E17" s="83">
        <v>143.06517644447976</v>
      </c>
      <c r="F17" s="83">
        <v>143.09348363729146</v>
      </c>
      <c r="G17" s="83">
        <v>144.80702489858874</v>
      </c>
      <c r="H17" s="83">
        <v>137.33597184426736</v>
      </c>
      <c r="I17" s="83">
        <v>131.85521640484245</v>
      </c>
      <c r="J17" s="83">
        <v>130.11516241810327</v>
      </c>
      <c r="K17" s="83">
        <v>133.10321893421067</v>
      </c>
      <c r="L17" s="83">
        <v>126.39469994290386</v>
      </c>
      <c r="M17" s="83">
        <v>122.61674850643649</v>
      </c>
      <c r="N17" s="83">
        <v>112.34237783444554</v>
      </c>
      <c r="O17" s="83">
        <v>109.81228332454666</v>
      </c>
      <c r="P17" s="83">
        <v>111.89343756714069</v>
      </c>
      <c r="Q17" s="83">
        <v>97.248555529457164</v>
      </c>
      <c r="R17" s="83">
        <v>88.103451804673782</v>
      </c>
      <c r="S17" s="83">
        <v>98.128579604944093</v>
      </c>
      <c r="T17" s="83">
        <v>99.011995418606219</v>
      </c>
      <c r="U17" s="83">
        <v>92.216285926321632</v>
      </c>
      <c r="V17" s="83">
        <v>89.212036873440582</v>
      </c>
      <c r="W17" s="83">
        <v>79.089213386074277</v>
      </c>
      <c r="X17" s="83">
        <v>70.246949005207441</v>
      </c>
      <c r="Y17" s="83">
        <v>76.685281390247539</v>
      </c>
      <c r="Z17" s="83">
        <v>84.499981100854399</v>
      </c>
      <c r="AA17" s="83">
        <v>87.300924196959286</v>
      </c>
      <c r="AB17" s="83">
        <v>83.918747825011621</v>
      </c>
      <c r="AC17" s="83">
        <v>84.734163630511716</v>
      </c>
      <c r="AD17" s="83">
        <v>87.188991818967821</v>
      </c>
      <c r="AE17" s="83">
        <v>79.045843236125094</v>
      </c>
      <c r="AF17" s="83">
        <v>76.563534015013545</v>
      </c>
      <c r="AG17" s="83">
        <v>71.467980718208295</v>
      </c>
      <c r="AH17" s="83">
        <v>62.588617758175126</v>
      </c>
      <c r="AI17" s="83">
        <v>62.592755330970874</v>
      </c>
      <c r="AJ17" s="83">
        <v>53.816526652695401</v>
      </c>
      <c r="AK17" s="83">
        <v>60.04390227998568</v>
      </c>
      <c r="AL17" s="83">
        <v>66.786001083444091</v>
      </c>
      <c r="AM17" s="83">
        <v>58.314501229140966</v>
      </c>
      <c r="AN17" s="83">
        <v>55.080008804609257</v>
      </c>
      <c r="AO17" s="83">
        <v>53.745487886788048</v>
      </c>
      <c r="AP17" s="83">
        <v>52.842475293260264</v>
      </c>
      <c r="AQ17" s="83">
        <v>60.660127454169995</v>
      </c>
      <c r="AR17" s="83">
        <v>60.863695616200275</v>
      </c>
      <c r="AS17" s="83">
        <v>62.361945979876836</v>
      </c>
      <c r="AT17" s="83">
        <v>66.195958133640858</v>
      </c>
      <c r="AU17" s="83">
        <v>69.325287052017529</v>
      </c>
      <c r="AV17" s="83">
        <v>67.494806273215701</v>
      </c>
      <c r="AW17" s="83">
        <v>73.317688962689473</v>
      </c>
      <c r="AX17" s="83">
        <v>73.477980421809534</v>
      </c>
      <c r="AY17" s="83">
        <v>74.253914919027807</v>
      </c>
      <c r="AZ17" s="83">
        <v>78.596953077255449</v>
      </c>
      <c r="BA17" s="83">
        <v>81.977868244991967</v>
      </c>
      <c r="BB17" s="83">
        <v>80.503580254333059</v>
      </c>
      <c r="BC17" s="83">
        <v>79.951015529483627</v>
      </c>
      <c r="BD17" s="83">
        <v>79.372766300591053</v>
      </c>
      <c r="BE17" s="83">
        <v>82.350001912229317</v>
      </c>
      <c r="BF17" s="83">
        <v>79.772134340000562</v>
      </c>
      <c r="BG17" s="83">
        <v>80.745303717193423</v>
      </c>
      <c r="BH17" s="83">
        <v>84.704232078483543</v>
      </c>
      <c r="BI17" s="83">
        <v>84.912596998760492</v>
      </c>
      <c r="BJ17" s="83">
        <v>90.761090870860286</v>
      </c>
      <c r="BK17" s="83">
        <v>90.526597583692052</v>
      </c>
      <c r="BL17" s="83">
        <v>90.535706962215897</v>
      </c>
      <c r="BM17" s="83">
        <v>95.924352857782523</v>
      </c>
      <c r="BN17" s="83">
        <v>95.380297529542275</v>
      </c>
      <c r="BO17" s="83">
        <v>93.583011836310604</v>
      </c>
      <c r="BP17" s="83">
        <v>100.14022711679466</v>
      </c>
      <c r="BQ17" s="83">
        <v>103.81812649926511</v>
      </c>
      <c r="BR17" s="83">
        <v>108.27835553597448</v>
      </c>
      <c r="BS17" s="83">
        <v>110.51740981862761</v>
      </c>
      <c r="BT17" s="83">
        <v>116.69710174166977</v>
      </c>
      <c r="BU17" s="83">
        <v>111.34131844724757</v>
      </c>
      <c r="BV17" s="83">
        <v>114.72856166231672</v>
      </c>
      <c r="BW17" s="83">
        <v>122.77226925380333</v>
      </c>
      <c r="BX17" s="83">
        <v>126.76820588518963</v>
      </c>
      <c r="BY17" s="83">
        <v>130.06119657907175</v>
      </c>
      <c r="BZ17" s="83">
        <v>139.58256077768965</v>
      </c>
      <c r="CA17" s="83">
        <v>143.00904414484145</v>
      </c>
      <c r="CB17" s="83">
        <v>132.47225890729862</v>
      </c>
      <c r="CC17" s="83">
        <v>130.84735003531864</v>
      </c>
      <c r="CD17" s="83">
        <v>130.76322141518202</v>
      </c>
      <c r="CE17" s="83">
        <v>133.89503464754395</v>
      </c>
      <c r="CF17" s="83">
        <v>135.34767032263116</v>
      </c>
      <c r="CG17" s="83">
        <v>141.42641373501897</v>
      </c>
      <c r="CH17" s="83">
        <v>144.12410805241203</v>
      </c>
      <c r="CI17" s="83">
        <v>154.21918725160768</v>
      </c>
      <c r="CJ17" s="83">
        <v>160.08076737451117</v>
      </c>
      <c r="CK17" s="83">
        <v>154.28192130417497</v>
      </c>
      <c r="CL17" s="83">
        <v>161.04725088210111</v>
      </c>
      <c r="CM17" s="83">
        <v>171.92099641972479</v>
      </c>
      <c r="CN17" s="83">
        <v>176.60941851046232</v>
      </c>
      <c r="CO17" s="83">
        <v>176.13942012522898</v>
      </c>
      <c r="CP17" s="83">
        <v>175.41031261319642</v>
      </c>
      <c r="CQ17" s="83">
        <v>170.59021998955717</v>
      </c>
      <c r="CR17" s="83">
        <v>176.53134862779532</v>
      </c>
      <c r="CS17" s="83">
        <v>176.02316652381515</v>
      </c>
      <c r="CT17" s="83">
        <v>162.93115703912244</v>
      </c>
      <c r="CU17" s="83">
        <v>160.13725662835125</v>
      </c>
      <c r="CV17" s="83">
        <v>138.46836010462658</v>
      </c>
      <c r="CW17" s="83">
        <v>145.502747564402</v>
      </c>
      <c r="CX17" s="83">
        <v>140.58009213102022</v>
      </c>
      <c r="CY17" s="83">
        <v>148.98202853661726</v>
      </c>
      <c r="CZ17" s="83">
        <v>155.14740659935759</v>
      </c>
      <c r="DA17" s="83">
        <v>137.69274856657211</v>
      </c>
      <c r="DB17" s="83">
        <v>134.37986855399166</v>
      </c>
      <c r="DC17" s="83">
        <v>135.3174214018037</v>
      </c>
      <c r="DD17" s="83">
        <v>109.90537272764708</v>
      </c>
      <c r="DE17" s="83">
        <v>90.536966001313985</v>
      </c>
      <c r="DF17" s="83">
        <v>83.081492741385858</v>
      </c>
      <c r="DG17" s="83">
        <v>79.275037551607767</v>
      </c>
      <c r="DH17" s="83">
        <v>79.930778934073544</v>
      </c>
      <c r="DI17" s="83">
        <v>74.053411620709227</v>
      </c>
      <c r="DJ17" s="83">
        <v>76.804968173461134</v>
      </c>
      <c r="DK17" s="83">
        <v>93.000442352252335</v>
      </c>
      <c r="DL17" s="83">
        <v>98.544509753946969</v>
      </c>
      <c r="DM17" s="83">
        <v>96.599626229009004</v>
      </c>
      <c r="DN17" s="83">
        <v>106.05176607596934</v>
      </c>
      <c r="DO17" s="83">
        <v>111.98905880630871</v>
      </c>
      <c r="DP17" s="83">
        <v>114.64350664362837</v>
      </c>
      <c r="DQ17" s="83">
        <v>114.41475271951325</v>
      </c>
      <c r="DR17" s="83">
        <v>114.7871925123043</v>
      </c>
      <c r="DS17" s="83">
        <v>120.89856791120737</v>
      </c>
      <c r="DT17" s="83">
        <v>123.46858014674169</v>
      </c>
      <c r="DU17" s="83">
        <v>125.10282947039839</v>
      </c>
      <c r="DV17" s="83">
        <v>135.81619031655231</v>
      </c>
      <c r="DW17" s="83">
        <v>139.98751674000553</v>
      </c>
      <c r="DX17" s="83">
        <v>129.81603677116414</v>
      </c>
      <c r="DY17" s="83">
        <v>129.29058537754798</v>
      </c>
      <c r="DZ17" s="83">
        <v>136.58187778217905</v>
      </c>
      <c r="EA17" s="83">
        <v>132.4058043093674</v>
      </c>
      <c r="EB17" s="83">
        <v>143.5599774376783</v>
      </c>
      <c r="EC17" s="83">
        <v>144.84327653245015</v>
      </c>
      <c r="ED17" s="83">
        <v>146.52301803788851</v>
      </c>
      <c r="EE17" s="83">
        <v>159.66671184943161</v>
      </c>
      <c r="EF17" s="83">
        <v>160.06077734224741</v>
      </c>
      <c r="EG17" s="83">
        <v>160.01903492149316</v>
      </c>
      <c r="EH17" s="83">
        <v>159.19202373114152</v>
      </c>
      <c r="EI17" s="83">
        <v>163.11352453989483</v>
      </c>
      <c r="EJ17" s="83">
        <v>161.07525179930548</v>
      </c>
      <c r="EK17" s="83">
        <v>152.09720025474627</v>
      </c>
      <c r="EL17" s="83">
        <v>146.13888834644638</v>
      </c>
      <c r="EM17" s="83">
        <v>129.55740488980459</v>
      </c>
      <c r="EN17" s="83">
        <v>119.06513733992026</v>
      </c>
      <c r="EO17" s="83">
        <v>131.21259475877659</v>
      </c>
      <c r="EP17" s="83">
        <v>129.90094007230815</v>
      </c>
      <c r="EQ17" s="83">
        <v>131.43028675530522</v>
      </c>
      <c r="ER17" s="83">
        <v>140.21018135566197</v>
      </c>
      <c r="ES17" s="83">
        <v>152.41347587913245</v>
      </c>
      <c r="ET17" s="83">
        <v>149.94498396369011</v>
      </c>
      <c r="EU17" s="83">
        <v>149.41705093884852</v>
      </c>
      <c r="EV17" s="83">
        <v>136.81541088870816</v>
      </c>
      <c r="EW17" s="83">
        <v>141.67348389413695</v>
      </c>
      <c r="EX17" s="83">
        <v>152.45400159209595</v>
      </c>
      <c r="EY17" s="83">
        <v>153.36825056800896</v>
      </c>
      <c r="EZ17" s="83">
        <v>155.98298108859726</v>
      </c>
      <c r="FA17" s="83">
        <v>152.86503503466412</v>
      </c>
      <c r="FB17" s="83">
        <v>155.70594053773516</v>
      </c>
      <c r="FC17" s="83">
        <v>159.1502828217981</v>
      </c>
      <c r="FD17" s="83">
        <v>166.36617881648525</v>
      </c>
      <c r="FE17" s="83">
        <v>173.35963796471628</v>
      </c>
      <c r="FF17" s="83">
        <v>173.51933885457927</v>
      </c>
      <c r="FG17" s="83">
        <v>173.04306916079034</v>
      </c>
      <c r="FH17" s="83">
        <v>174.91231617861018</v>
      </c>
      <c r="FI17" s="83">
        <v>163.64370083462651</v>
      </c>
      <c r="FJ17" s="83">
        <v>174.89854296048142</v>
      </c>
      <c r="FK17" s="83">
        <v>175.86816163250739</v>
      </c>
      <c r="FL17" s="83">
        <v>183.6843660846846</v>
      </c>
      <c r="FM17" s="83">
        <v>185.91614648058842</v>
      </c>
      <c r="FN17" s="83">
        <v>188.20046127676099</v>
      </c>
      <c r="FO17" s="83">
        <v>191.0345387959143</v>
      </c>
      <c r="FP17" s="83">
        <v>188.97409003799331</v>
      </c>
      <c r="FQ17" s="83">
        <v>200.58011479557882</v>
      </c>
      <c r="FR17" s="83">
        <v>200.5045987829366</v>
      </c>
      <c r="FS17" s="83">
        <v>202.52460673472063</v>
      </c>
      <c r="FT17" s="83">
        <v>208.62009994966721</v>
      </c>
      <c r="FU17" s="83">
        <v>206.73770218499945</v>
      </c>
      <c r="FV17" s="83">
        <v>202.89196472739442</v>
      </c>
      <c r="FW17" s="83">
        <v>205.35977646512617</v>
      </c>
      <c r="FX17" s="83">
        <v>205.44864092469825</v>
      </c>
      <c r="FY17" s="83">
        <v>203.14025835218098</v>
      </c>
      <c r="FZ17" s="83">
        <v>205.4285340288105</v>
      </c>
      <c r="GA17" s="83">
        <v>203.59048128021468</v>
      </c>
      <c r="GB17" s="83">
        <v>219.7902816248515</v>
      </c>
      <c r="GC17" s="83">
        <v>236.42138663202223</v>
      </c>
      <c r="GD17" s="83">
        <v>244.56599257397573</v>
      </c>
      <c r="GE17" s="83">
        <v>244.04028592677389</v>
      </c>
      <c r="GF17" s="83">
        <v>248.15481623633519</v>
      </c>
      <c r="GG17" s="83">
        <v>236.46254022961125</v>
      </c>
      <c r="GH17" s="83">
        <v>242.57962425928108</v>
      </c>
      <c r="GI17" s="83">
        <v>225.9674012579043</v>
      </c>
      <c r="GJ17" s="83">
        <v>219.27886828436695</v>
      </c>
      <c r="GK17" s="83">
        <v>231.19742391599337</v>
      </c>
      <c r="GL17" s="83">
        <v>245.44160307007482</v>
      </c>
      <c r="GM17" s="83">
        <v>238.96175982528993</v>
      </c>
      <c r="GN17" s="83">
        <v>224.24594371913795</v>
      </c>
      <c r="GO17" s="83">
        <v>224.45261097062445</v>
      </c>
      <c r="GP17" s="83">
        <v>230.38467472255596</v>
      </c>
      <c r="GQ17" s="83">
        <v>233.69173849956766</v>
      </c>
      <c r="GR17" s="83">
        <v>240.05201885432552</v>
      </c>
      <c r="GS17" s="83">
        <v>228.79421691594595</v>
      </c>
      <c r="GT17" s="83">
        <v>237.82334050676391</v>
      </c>
      <c r="GU17" s="83">
        <v>241.27604089216501</v>
      </c>
      <c r="GV17" s="83">
        <v>242.79011567400352</v>
      </c>
      <c r="GW17" s="83">
        <v>236.72124361133984</v>
      </c>
      <c r="GX17" s="83">
        <v>237.89062432271351</v>
      </c>
      <c r="GY17" s="83">
        <v>250.61155339332694</v>
      </c>
      <c r="GZ17" s="83">
        <v>256.26403771781474</v>
      </c>
      <c r="HA17" s="83">
        <v>260.98509162252913</v>
      </c>
      <c r="HB17" s="83">
        <v>266.1297410370712</v>
      </c>
      <c r="HC17" s="83">
        <v>276.12492110131177</v>
      </c>
      <c r="HD17" s="83">
        <v>278.49811066479987</v>
      </c>
      <c r="HE17" s="83">
        <v>276.41562434556977</v>
      </c>
      <c r="HF17" s="83">
        <v>274.72816555742401</v>
      </c>
      <c r="HG17" s="83">
        <v>275.32011439695106</v>
      </c>
      <c r="HH17" s="83">
        <v>282.91578523492421</v>
      </c>
      <c r="HI17" s="83">
        <v>286.57119656554619</v>
      </c>
      <c r="HJ17" s="83">
        <v>274.6539760256095</v>
      </c>
      <c r="HK17" s="83">
        <v>277.47837123533287</v>
      </c>
      <c r="HL17" s="83">
        <v>280.73795155098338</v>
      </c>
      <c r="HM17" s="83">
        <v>276.19792042482032</v>
      </c>
      <c r="HN17" s="83">
        <v>268.25607543095975</v>
      </c>
      <c r="HO17" s="83">
        <v>272.38551554143157</v>
      </c>
      <c r="HP17" s="83">
        <v>279.16761219692751</v>
      </c>
      <c r="HQ17" s="83">
        <v>277.0016933909688</v>
      </c>
      <c r="HR17" s="83">
        <v>283.70189787731454</v>
      </c>
      <c r="HS17" s="83">
        <v>283.08135530542461</v>
      </c>
      <c r="HT17" s="83">
        <v>258.78918946253884</v>
      </c>
      <c r="HU17" s="83">
        <v>254.61145648388</v>
      </c>
      <c r="HV17" s="83">
        <v>234.75230970778097</v>
      </c>
      <c r="HW17" s="83">
        <v>253.00381408692238</v>
      </c>
      <c r="HX17" s="83">
        <v>258.88499540877365</v>
      </c>
      <c r="HY17" s="83">
        <v>261.80200815839015</v>
      </c>
      <c r="HZ17" s="83">
        <v>282.0949796008033</v>
      </c>
      <c r="IA17" s="83">
        <v>268.10286095747364</v>
      </c>
      <c r="IB17" s="83">
        <v>279.80106755272925</v>
      </c>
      <c r="IC17" s="83">
        <v>275.31278249162989</v>
      </c>
      <c r="ID17" s="83">
        <v>267.01650863164662</v>
      </c>
      <c r="IE17" s="83">
        <v>274.01922646019113</v>
      </c>
      <c r="IF17" s="83">
        <v>281.83879637000888</v>
      </c>
      <c r="IG17" s="83">
        <v>289.93486359940653</v>
      </c>
      <c r="IH17" s="83">
        <v>291.28620192783512</v>
      </c>
      <c r="II17" s="83">
        <v>289.31687360950872</v>
      </c>
      <c r="IJ17" s="83">
        <v>266.02091376135428</v>
      </c>
      <c r="IK17" s="83">
        <v>215.21547134007218</v>
      </c>
      <c r="IL17" s="83">
        <v>236.47191088675953</v>
      </c>
      <c r="IM17" s="83">
        <v>255.62046212580347</v>
      </c>
      <c r="IN17" s="83">
        <v>260.23066954595413</v>
      </c>
      <c r="IO17" s="83">
        <v>257.58760750498124</v>
      </c>
      <c r="IP17" s="83">
        <v>272.6809092055114</v>
      </c>
      <c r="IQ17" s="83">
        <v>271.15277157295344</v>
      </c>
      <c r="IR17" s="83">
        <v>259.70615993029088</v>
      </c>
      <c r="IS17" s="83">
        <v>290.84479883639409</v>
      </c>
      <c r="IT17" s="83">
        <v>305.72877044783377</v>
      </c>
      <c r="IU17" s="83">
        <v>304.64230700560461</v>
      </c>
      <c r="IV17" s="83">
        <v>309.7078014834326</v>
      </c>
      <c r="IW17" s="83">
        <v>327.17211544029584</v>
      </c>
      <c r="IX17" s="83">
        <v>343.04723518037468</v>
      </c>
      <c r="IY17" s="83">
        <v>349.40858447986926</v>
      </c>
      <c r="IZ17" s="83">
        <v>354.10284043898469</v>
      </c>
      <c r="JA17" s="83">
        <v>375.89095318413968</v>
      </c>
      <c r="JB17" s="83">
        <v>384.60090657985734</v>
      </c>
      <c r="JC17" s="83">
        <v>363.67337302338706</v>
      </c>
      <c r="JD17" s="83">
        <v>380.79774710053181</v>
      </c>
      <c r="JE17" s="83">
        <v>376.11207857452087</v>
      </c>
      <c r="JF17" s="83">
        <v>388.32167295901752</v>
      </c>
      <c r="JG17" s="83">
        <v>348.68682769005414</v>
      </c>
      <c r="JH17" s="83">
        <v>327.49013304081052</v>
      </c>
      <c r="JI17" s="83">
        <v>342.40251848068482</v>
      </c>
      <c r="JJ17" s="83">
        <v>333.65293156168667</v>
      </c>
      <c r="JK17" s="83">
        <v>328.31474404578614</v>
      </c>
      <c r="JL17" s="83">
        <v>292.93048399606107</v>
      </c>
      <c r="JM17" s="83">
        <v>331.11659765275158</v>
      </c>
      <c r="JN17" s="83">
        <v>300.92586994781271</v>
      </c>
      <c r="JO17" s="83">
        <v>269.13756010828791</v>
      </c>
      <c r="JP17" s="83">
        <v>289.87635241299728</v>
      </c>
      <c r="JQ17" s="83">
        <v>304.4548629988721</v>
      </c>
      <c r="JR17" s="201"/>
    </row>
    <row r="18" spans="1:278" s="199" customFormat="1" ht="15" customHeight="1" x14ac:dyDescent="0.25">
      <c r="A18" s="82" t="s">
        <v>35</v>
      </c>
      <c r="B18" s="83">
        <v>100</v>
      </c>
      <c r="C18" s="83">
        <v>116.924389443471</v>
      </c>
      <c r="D18" s="83">
        <v>120.81556975796727</v>
      </c>
      <c r="E18" s="83">
        <v>144.07449098365169</v>
      </c>
      <c r="F18" s="83">
        <v>142.70664396651233</v>
      </c>
      <c r="G18" s="83">
        <v>139.66952047421552</v>
      </c>
      <c r="H18" s="83">
        <v>131.56987880657732</v>
      </c>
      <c r="I18" s="83">
        <v>128.84171710841363</v>
      </c>
      <c r="J18" s="83">
        <v>138.14369473604202</v>
      </c>
      <c r="K18" s="83">
        <v>139.60017356368277</v>
      </c>
      <c r="L18" s="83">
        <v>133.79508169692488</v>
      </c>
      <c r="M18" s="83">
        <v>136.3097788827784</v>
      </c>
      <c r="N18" s="83">
        <v>123.15246170114888</v>
      </c>
      <c r="O18" s="83">
        <v>124.1977985801705</v>
      </c>
      <c r="P18" s="83">
        <v>124.83948995034282</v>
      </c>
      <c r="Q18" s="83">
        <v>115.22580493881939</v>
      </c>
      <c r="R18" s="83">
        <v>109.07181666763553</v>
      </c>
      <c r="S18" s="83">
        <v>114.72098143109517</v>
      </c>
      <c r="T18" s="83">
        <v>114.08655750827309</v>
      </c>
      <c r="U18" s="83">
        <v>113.1060938973159</v>
      </c>
      <c r="V18" s="83">
        <v>109.52685618334706</v>
      </c>
      <c r="W18" s="83">
        <v>99.033991525564574</v>
      </c>
      <c r="X18" s="83">
        <v>83.219282489390011</v>
      </c>
      <c r="Y18" s="83">
        <v>86.770815634818831</v>
      </c>
      <c r="Z18" s="83">
        <v>93.916989806454964</v>
      </c>
      <c r="AA18" s="83">
        <v>96.905424922121526</v>
      </c>
      <c r="AB18" s="83">
        <v>96.052733925531385</v>
      </c>
      <c r="AC18" s="83">
        <v>94.841830345439888</v>
      </c>
      <c r="AD18" s="83">
        <v>99.177935905323537</v>
      </c>
      <c r="AE18" s="83">
        <v>95.022681633850809</v>
      </c>
      <c r="AF18" s="83">
        <v>89.783852260673768</v>
      </c>
      <c r="AG18" s="83">
        <v>82.127035103170755</v>
      </c>
      <c r="AH18" s="83">
        <v>100</v>
      </c>
      <c r="AI18" s="83">
        <v>100</v>
      </c>
      <c r="AJ18" s="83">
        <v>100</v>
      </c>
      <c r="AK18" s="83">
        <v>100</v>
      </c>
      <c r="AL18" s="83">
        <v>100</v>
      </c>
      <c r="AM18" s="83">
        <v>100</v>
      </c>
      <c r="AN18" s="83">
        <v>100</v>
      </c>
      <c r="AO18" s="83">
        <v>100</v>
      </c>
      <c r="AP18" s="83">
        <v>100</v>
      </c>
      <c r="AQ18" s="83">
        <v>100</v>
      </c>
      <c r="AR18" s="83">
        <v>100</v>
      </c>
      <c r="AS18" s="83">
        <v>100</v>
      </c>
      <c r="AT18" s="83">
        <v>100</v>
      </c>
      <c r="AU18" s="83">
        <v>100</v>
      </c>
      <c r="AV18" s="83">
        <v>100</v>
      </c>
      <c r="AW18" s="83">
        <v>100</v>
      </c>
      <c r="AX18" s="83">
        <v>100</v>
      </c>
      <c r="AY18" s="83">
        <v>100</v>
      </c>
      <c r="AZ18" s="83">
        <v>100</v>
      </c>
      <c r="BA18" s="83">
        <v>100</v>
      </c>
      <c r="BB18" s="83">
        <v>100</v>
      </c>
      <c r="BC18" s="83">
        <v>100</v>
      </c>
      <c r="BD18" s="83">
        <v>100</v>
      </c>
      <c r="BE18" s="83">
        <v>100</v>
      </c>
      <c r="BF18" s="83">
        <v>100</v>
      </c>
      <c r="BG18" s="83">
        <v>100</v>
      </c>
      <c r="BH18" s="83">
        <v>100</v>
      </c>
      <c r="BI18" s="83">
        <v>100</v>
      </c>
      <c r="BJ18" s="83">
        <v>100</v>
      </c>
      <c r="BK18" s="83">
        <v>100</v>
      </c>
      <c r="BL18" s="83">
        <v>100</v>
      </c>
      <c r="BM18" s="83">
        <v>100</v>
      </c>
      <c r="BN18" s="83">
        <v>100</v>
      </c>
      <c r="BO18" s="83">
        <v>100</v>
      </c>
      <c r="BP18" s="83">
        <v>100</v>
      </c>
      <c r="BQ18" s="83">
        <v>100</v>
      </c>
      <c r="BR18" s="83">
        <v>100</v>
      </c>
      <c r="BS18" s="83">
        <v>100</v>
      </c>
      <c r="BT18" s="83">
        <v>100</v>
      </c>
      <c r="BU18" s="83">
        <v>100</v>
      </c>
      <c r="BV18" s="83">
        <v>100</v>
      </c>
      <c r="BW18" s="83">
        <v>100</v>
      </c>
      <c r="BX18" s="83">
        <v>100</v>
      </c>
      <c r="BY18" s="83">
        <v>100</v>
      </c>
      <c r="BZ18" s="83">
        <v>100</v>
      </c>
      <c r="CA18" s="83">
        <v>100</v>
      </c>
      <c r="CB18" s="83">
        <v>93.696886503773996</v>
      </c>
      <c r="CC18" s="83">
        <v>93.370765283946568</v>
      </c>
      <c r="CD18" s="83">
        <v>92.899758168912058</v>
      </c>
      <c r="CE18" s="83">
        <v>95.429630292519647</v>
      </c>
      <c r="CF18" s="83">
        <v>98.217057565058397</v>
      </c>
      <c r="CG18" s="83">
        <v>101.94170972067616</v>
      </c>
      <c r="CH18" s="83">
        <v>103.01620619118061</v>
      </c>
      <c r="CI18" s="83">
        <v>108.77510438769737</v>
      </c>
      <c r="CJ18" s="83">
        <v>113.05440982464386</v>
      </c>
      <c r="CK18" s="83">
        <v>111.25997159672961</v>
      </c>
      <c r="CL18" s="83">
        <v>115.12776438790215</v>
      </c>
      <c r="CM18" s="83">
        <v>122.97659048096844</v>
      </c>
      <c r="CN18" s="83">
        <v>127.50012912371753</v>
      </c>
      <c r="CO18" s="83">
        <v>128.70930715471064</v>
      </c>
      <c r="CP18" s="83">
        <v>121.43803691854227</v>
      </c>
      <c r="CQ18" s="83">
        <v>119.75582271785915</v>
      </c>
      <c r="CR18" s="83">
        <v>121.608022849867</v>
      </c>
      <c r="CS18" s="83">
        <v>124.34926020302819</v>
      </c>
      <c r="CT18" s="83">
        <v>118.23565857836813</v>
      </c>
      <c r="CU18" s="83">
        <v>118.89720937136195</v>
      </c>
      <c r="CV18" s="83">
        <v>101.42372328511395</v>
      </c>
      <c r="CW18" s="83">
        <v>101.88616567779449</v>
      </c>
      <c r="CX18" s="83">
        <v>98.656894228392773</v>
      </c>
      <c r="CY18" s="83">
        <v>103.89851228310353</v>
      </c>
      <c r="CZ18" s="83">
        <v>106.71598112794833</v>
      </c>
      <c r="DA18" s="83">
        <v>94.798161339220769</v>
      </c>
      <c r="DB18" s="83">
        <v>93.672344186394284</v>
      </c>
      <c r="DC18" s="83">
        <v>93.953439132137788</v>
      </c>
      <c r="DD18" s="83">
        <v>81.21595147722158</v>
      </c>
      <c r="DE18" s="83">
        <v>63.544554032537938</v>
      </c>
      <c r="DF18" s="83">
        <v>61.921898836713659</v>
      </c>
      <c r="DG18" s="83">
        <v>65.38873540551262</v>
      </c>
      <c r="DH18" s="83">
        <v>58.065834126971595</v>
      </c>
      <c r="DI18" s="83">
        <v>51.810294348810991</v>
      </c>
      <c r="DJ18" s="83">
        <v>54.192634498882235</v>
      </c>
      <c r="DK18" s="83">
        <v>63.29598565237179</v>
      </c>
      <c r="DL18" s="83">
        <v>67.063478836271315</v>
      </c>
      <c r="DM18" s="83">
        <v>65.423922520523476</v>
      </c>
      <c r="DN18" s="83">
        <v>71.239176684208417</v>
      </c>
      <c r="DO18" s="83">
        <v>75.30598708854528</v>
      </c>
      <c r="DP18" s="83">
        <v>79.521798687321905</v>
      </c>
      <c r="DQ18" s="83">
        <v>75.578727899371529</v>
      </c>
      <c r="DR18" s="83">
        <v>79.155408747086838</v>
      </c>
      <c r="DS18" s="83">
        <v>82.964430729741082</v>
      </c>
      <c r="DT18" s="83">
        <v>80.097065967460452</v>
      </c>
      <c r="DU18" s="83">
        <v>79.957772719301644</v>
      </c>
      <c r="DV18" s="83">
        <v>87.713042066087397</v>
      </c>
      <c r="DW18" s="83">
        <v>88.436651263489566</v>
      </c>
      <c r="DX18" s="83">
        <v>86.139215841226033</v>
      </c>
      <c r="DY18" s="83">
        <v>86.103372383973152</v>
      </c>
      <c r="DZ18" s="83">
        <v>90.642796046796789</v>
      </c>
      <c r="EA18" s="83">
        <v>87.028631974035321</v>
      </c>
      <c r="EB18" s="83">
        <v>92.461133591944318</v>
      </c>
      <c r="EC18" s="83">
        <v>98.179643567709093</v>
      </c>
      <c r="ED18" s="83">
        <v>98.973858351010094</v>
      </c>
      <c r="EE18" s="83">
        <v>105.14084852852451</v>
      </c>
      <c r="EF18" s="83">
        <v>105.90441358750969</v>
      </c>
      <c r="EG18" s="83">
        <v>107.76095614803312</v>
      </c>
      <c r="EH18" s="83">
        <v>105.90902935365837</v>
      </c>
      <c r="EI18" s="83">
        <v>112.20851336106395</v>
      </c>
      <c r="EJ18" s="83">
        <v>110.63238075163008</v>
      </c>
      <c r="EK18" s="83">
        <v>110.55180370571966</v>
      </c>
      <c r="EL18" s="83">
        <v>106.47196916148377</v>
      </c>
      <c r="EM18" s="83">
        <v>88.302692493602294</v>
      </c>
      <c r="EN18" s="83">
        <v>82.07988873675319</v>
      </c>
      <c r="EO18" s="83">
        <v>90.133420974297252</v>
      </c>
      <c r="EP18" s="83">
        <v>89.598312245966284</v>
      </c>
      <c r="EQ18" s="83">
        <v>87.437521642176932</v>
      </c>
      <c r="ER18" s="83">
        <v>96.26306331443817</v>
      </c>
      <c r="ES18" s="83">
        <v>101.92939198919883</v>
      </c>
      <c r="ET18" s="83">
        <v>103.79381033664414</v>
      </c>
      <c r="EU18" s="83">
        <v>102.96480109924923</v>
      </c>
      <c r="EV18" s="83">
        <v>95.40304093736529</v>
      </c>
      <c r="EW18" s="83">
        <v>96.309159987992842</v>
      </c>
      <c r="EX18" s="83">
        <v>101.41378157886119</v>
      </c>
      <c r="EY18" s="83">
        <v>103.1799850724266</v>
      </c>
      <c r="EZ18" s="83">
        <v>106.57185315125335</v>
      </c>
      <c r="FA18" s="83">
        <v>107.1609659528857</v>
      </c>
      <c r="FB18" s="83">
        <v>110.5979059133946</v>
      </c>
      <c r="FC18" s="83">
        <v>112.96187640991519</v>
      </c>
      <c r="FD18" s="83">
        <v>116.57436117386668</v>
      </c>
      <c r="FE18" s="83">
        <v>118.58823195159276</v>
      </c>
      <c r="FF18" s="83">
        <v>118.06373605652612</v>
      </c>
      <c r="FG18" s="83">
        <v>119.99979359868277</v>
      </c>
      <c r="FH18" s="83">
        <v>126.7802353021798</v>
      </c>
      <c r="FI18" s="83">
        <v>121.41683503152458</v>
      </c>
      <c r="FJ18" s="83">
        <v>126.14650698984826</v>
      </c>
      <c r="FK18" s="83">
        <v>125.41951614182358</v>
      </c>
      <c r="FL18" s="83">
        <v>131.68057236899858</v>
      </c>
      <c r="FM18" s="83">
        <v>137.1537377038816</v>
      </c>
      <c r="FN18" s="83">
        <v>142.25746588368472</v>
      </c>
      <c r="FO18" s="83">
        <v>144.31731923776201</v>
      </c>
      <c r="FP18" s="83">
        <v>142.22622598158799</v>
      </c>
      <c r="FQ18" s="83">
        <v>147.5242812479826</v>
      </c>
      <c r="FR18" s="83">
        <v>146.07760507070785</v>
      </c>
      <c r="FS18" s="83">
        <v>145.89692171336009</v>
      </c>
      <c r="FT18" s="83">
        <v>150.13876902231877</v>
      </c>
      <c r="FU18" s="83">
        <v>148.50313364692619</v>
      </c>
      <c r="FV18" s="83">
        <v>140.85680378150812</v>
      </c>
      <c r="FW18" s="83">
        <v>141.18182416084633</v>
      </c>
      <c r="FX18" s="83">
        <v>138.56933222061605</v>
      </c>
      <c r="FY18" s="83">
        <v>138.80637692066071</v>
      </c>
      <c r="FZ18" s="83">
        <v>148.30501724363188</v>
      </c>
      <c r="GA18" s="83">
        <v>149.27874060107766</v>
      </c>
      <c r="GB18" s="83">
        <v>163.32266467325661</v>
      </c>
      <c r="GC18" s="83">
        <v>172.48749647861669</v>
      </c>
      <c r="GD18" s="83">
        <v>178.28086934565766</v>
      </c>
      <c r="GE18" s="83">
        <v>172.09419443141212</v>
      </c>
      <c r="GF18" s="83">
        <v>174.49976395556087</v>
      </c>
      <c r="GG18" s="83">
        <v>168.56679975213601</v>
      </c>
      <c r="GH18" s="83">
        <v>174.22459583947963</v>
      </c>
      <c r="GI18" s="83">
        <v>162.0792560292598</v>
      </c>
      <c r="GJ18" s="83">
        <v>156.27382447145138</v>
      </c>
      <c r="GK18" s="83">
        <v>167.84169101486842</v>
      </c>
      <c r="GL18" s="83">
        <v>172.59163998412953</v>
      </c>
      <c r="GM18" s="83">
        <v>167.56097198893923</v>
      </c>
      <c r="GN18" s="83">
        <v>155.21717851793932</v>
      </c>
      <c r="GO18" s="83">
        <v>150.92524232212762</v>
      </c>
      <c r="GP18" s="83">
        <v>156.96761046741926</v>
      </c>
      <c r="GQ18" s="83">
        <v>155.48452650559798</v>
      </c>
      <c r="GR18" s="83">
        <v>159.08047143777833</v>
      </c>
      <c r="GS18" s="83">
        <v>151.18962506364647</v>
      </c>
      <c r="GT18" s="83">
        <v>160.45296077344446</v>
      </c>
      <c r="GU18" s="83">
        <v>165.02541339956807</v>
      </c>
      <c r="GV18" s="83">
        <v>165.80380902104403</v>
      </c>
      <c r="GW18" s="83">
        <v>163.16194303364475</v>
      </c>
      <c r="GX18" s="83">
        <v>158.50086410671497</v>
      </c>
      <c r="GY18" s="83">
        <v>169.24960222115735</v>
      </c>
      <c r="GZ18" s="83">
        <v>171.54871808774024</v>
      </c>
      <c r="HA18" s="83">
        <v>175.52658449523358</v>
      </c>
      <c r="HB18" s="83">
        <v>182.33179697124064</v>
      </c>
      <c r="HC18" s="83">
        <v>188.49941895652333</v>
      </c>
      <c r="HD18" s="83">
        <v>197.23589029280532</v>
      </c>
      <c r="HE18" s="83">
        <v>191.09143968305861</v>
      </c>
      <c r="HF18" s="83">
        <v>192.48095055686127</v>
      </c>
      <c r="HG18" s="83">
        <v>191.61406109838197</v>
      </c>
      <c r="HH18" s="83">
        <v>203.47307882575905</v>
      </c>
      <c r="HI18" s="83">
        <v>206.52348442692499</v>
      </c>
      <c r="HJ18" s="83">
        <v>203.90040468729333</v>
      </c>
      <c r="HK18" s="83">
        <v>205.17247573925525</v>
      </c>
      <c r="HL18" s="83">
        <v>211.00721797063881</v>
      </c>
      <c r="HM18" s="83">
        <v>203.56057503812482</v>
      </c>
      <c r="HN18" s="83">
        <v>194.50666536190064</v>
      </c>
      <c r="HO18" s="83">
        <v>202.00246382935796</v>
      </c>
      <c r="HP18" s="83">
        <v>202.9660037383095</v>
      </c>
      <c r="HQ18" s="83">
        <v>197.11311251884038</v>
      </c>
      <c r="HR18" s="83">
        <v>202.96958609874417</v>
      </c>
      <c r="HS18" s="83">
        <v>199.75724058022891</v>
      </c>
      <c r="HT18" s="83">
        <v>194.49872429655372</v>
      </c>
      <c r="HU18" s="83">
        <v>200.15005081020863</v>
      </c>
      <c r="HV18" s="83">
        <v>191.60246552905264</v>
      </c>
      <c r="HW18" s="83">
        <v>210.22912503231964</v>
      </c>
      <c r="HX18" s="83">
        <v>208.18434823401108</v>
      </c>
      <c r="HY18" s="83">
        <v>208.19156053942808</v>
      </c>
      <c r="HZ18" s="83">
        <v>214.64528549656748</v>
      </c>
      <c r="IA18" s="83">
        <v>216.98574025505212</v>
      </c>
      <c r="IB18" s="83">
        <v>229.78352057243976</v>
      </c>
      <c r="IC18" s="83">
        <v>236.28699083022539</v>
      </c>
      <c r="ID18" s="83">
        <v>224.17471848564108</v>
      </c>
      <c r="IE18" s="83">
        <v>234.21273125371434</v>
      </c>
      <c r="IF18" s="83">
        <v>240.0154524976497</v>
      </c>
      <c r="IG18" s="83">
        <v>244.24083960460584</v>
      </c>
      <c r="IH18" s="83">
        <v>255.66592774411174</v>
      </c>
      <c r="II18" s="83">
        <v>253.05092608579972</v>
      </c>
      <c r="IJ18" s="83">
        <v>220.1939482220825</v>
      </c>
      <c r="IK18" s="83">
        <v>169.67042961828548</v>
      </c>
      <c r="IL18" s="83">
        <v>184.6778338961615</v>
      </c>
      <c r="IM18" s="83">
        <v>194.62105055935149</v>
      </c>
      <c r="IN18" s="83">
        <v>194.25898863849579</v>
      </c>
      <c r="IO18" s="83">
        <v>186.21797068566468</v>
      </c>
      <c r="IP18" s="83">
        <v>185.11004892550272</v>
      </c>
      <c r="IQ18" s="83">
        <v>176.07446094818101</v>
      </c>
      <c r="IR18" s="83">
        <v>157.83928737083389</v>
      </c>
      <c r="IS18" s="83">
        <v>186.66798220265457</v>
      </c>
      <c r="IT18" s="83">
        <v>197.11400758224036</v>
      </c>
      <c r="IU18" s="83">
        <v>195.54655563292104</v>
      </c>
      <c r="IV18" s="83">
        <v>200.76161402997849</v>
      </c>
      <c r="IW18" s="83">
        <v>213.7790027309552</v>
      </c>
      <c r="IX18" s="83">
        <v>217.83541481250123</v>
      </c>
      <c r="IY18" s="83">
        <v>221.18485626085385</v>
      </c>
      <c r="IZ18" s="83">
        <v>223.85298041480516</v>
      </c>
      <c r="JA18" s="83">
        <v>228.79788261644563</v>
      </c>
      <c r="JB18" s="83">
        <v>236.51882991454184</v>
      </c>
      <c r="JC18" s="83">
        <v>227.08954717247281</v>
      </c>
      <c r="JD18" s="83">
        <v>239.11618623734273</v>
      </c>
      <c r="JE18" s="83">
        <v>231.32995561501014</v>
      </c>
      <c r="JF18" s="83">
        <v>239.27152162671803</v>
      </c>
      <c r="JG18" s="83">
        <v>223.93049150878042</v>
      </c>
      <c r="JH18" s="83">
        <v>204.29240778287948</v>
      </c>
      <c r="JI18" s="83">
        <v>204.33829923144401</v>
      </c>
      <c r="JJ18" s="83">
        <v>197.57555103712062</v>
      </c>
      <c r="JK18" s="83">
        <v>197.28676133569354</v>
      </c>
      <c r="JL18" s="83">
        <v>175.49965211885379</v>
      </c>
      <c r="JM18" s="83">
        <v>187.48960911766517</v>
      </c>
      <c r="JN18" s="83">
        <v>177.63581264304028</v>
      </c>
      <c r="JO18" s="83">
        <v>165.43310365674139</v>
      </c>
      <c r="JP18" s="83">
        <v>181.04176458713192</v>
      </c>
      <c r="JQ18" s="83">
        <v>194.1761275836198</v>
      </c>
      <c r="JR18" s="201"/>
    </row>
    <row r="19" spans="1:278" s="199" customFormat="1" ht="15" customHeight="1" x14ac:dyDescent="0.25">
      <c r="A19" s="82" t="s">
        <v>36</v>
      </c>
      <c r="B19" s="83">
        <v>100</v>
      </c>
      <c r="C19" s="83">
        <v>124.46085193431003</v>
      </c>
      <c r="D19" s="83">
        <v>132.63861677467315</v>
      </c>
      <c r="E19" s="83">
        <v>152.26774860655973</v>
      </c>
      <c r="F19" s="83">
        <v>160.64498570690353</v>
      </c>
      <c r="G19" s="83">
        <v>146.16689889207845</v>
      </c>
      <c r="H19" s="83">
        <v>136.0076200603487</v>
      </c>
      <c r="I19" s="83">
        <v>128.1576570714121</v>
      </c>
      <c r="J19" s="83">
        <v>132.14771833704566</v>
      </c>
      <c r="K19" s="83">
        <v>138.008440350082</v>
      </c>
      <c r="L19" s="83">
        <v>121.80262196771744</v>
      </c>
      <c r="M19" s="83">
        <v>119.82389094283781</v>
      </c>
      <c r="N19" s="83">
        <v>102.68064342855885</v>
      </c>
      <c r="O19" s="83">
        <v>110.7731941946567</v>
      </c>
      <c r="P19" s="83">
        <v>119.52237131739685</v>
      </c>
      <c r="Q19" s="83">
        <v>106.17944466638122</v>
      </c>
      <c r="R19" s="83">
        <v>103.12791135695596</v>
      </c>
      <c r="S19" s="83">
        <v>108.77204190374992</v>
      </c>
      <c r="T19" s="83">
        <v>121.6935750161154</v>
      </c>
      <c r="U19" s="83">
        <v>116.39735567536171</v>
      </c>
      <c r="V19" s="83">
        <v>103.82522574348329</v>
      </c>
      <c r="W19" s="83">
        <v>100.98580391937782</v>
      </c>
      <c r="X19" s="83">
        <v>89.981663185607957</v>
      </c>
      <c r="Y19" s="83">
        <v>104.8797704736088</v>
      </c>
      <c r="Z19" s="83">
        <v>116.0445214853921</v>
      </c>
      <c r="AA19" s="83">
        <v>122.19170142238644</v>
      </c>
      <c r="AB19" s="83">
        <v>137.75509700790542</v>
      </c>
      <c r="AC19" s="83">
        <v>130.5565306717578</v>
      </c>
      <c r="AD19" s="83">
        <v>143.41538117789588</v>
      </c>
      <c r="AE19" s="83">
        <v>148.23189763993545</v>
      </c>
      <c r="AF19" s="83">
        <v>143.91661008639645</v>
      </c>
      <c r="AG19" s="83">
        <v>123.11373332534794</v>
      </c>
      <c r="AH19" s="83">
        <v>113.46969463652667</v>
      </c>
      <c r="AI19" s="83">
        <v>117.0061053366444</v>
      </c>
      <c r="AJ19" s="83">
        <v>112.62675896048385</v>
      </c>
      <c r="AK19" s="83">
        <v>123.29431149957016</v>
      </c>
      <c r="AL19" s="83">
        <v>127.76007163057521</v>
      </c>
      <c r="AM19" s="83">
        <v>119.3448840076658</v>
      </c>
      <c r="AN19" s="83">
        <v>112.131127454271</v>
      </c>
      <c r="AO19" s="83">
        <v>117.31398331724621</v>
      </c>
      <c r="AP19" s="83">
        <v>111.96232156650299</v>
      </c>
      <c r="AQ19" s="83">
        <v>127.16726646716131</v>
      </c>
      <c r="AR19" s="83">
        <v>134.78698366860345</v>
      </c>
      <c r="AS19" s="83">
        <v>140.8644899454093</v>
      </c>
      <c r="AT19" s="83">
        <v>143.19373461184057</v>
      </c>
      <c r="AU19" s="83">
        <v>163.66272172911164</v>
      </c>
      <c r="AV19" s="83">
        <v>159.0052831505644</v>
      </c>
      <c r="AW19" s="83">
        <v>158.21429303368649</v>
      </c>
      <c r="AX19" s="83">
        <v>154.5434142099557</v>
      </c>
      <c r="AY19" s="83">
        <v>160.4714392247314</v>
      </c>
      <c r="AZ19" s="83">
        <v>170.07036107230772</v>
      </c>
      <c r="BA19" s="83">
        <v>182.06772988410094</v>
      </c>
      <c r="BB19" s="83">
        <v>199.64779657811516</v>
      </c>
      <c r="BC19" s="83">
        <v>182.68612821583207</v>
      </c>
      <c r="BD19" s="83">
        <v>173.99562225486932</v>
      </c>
      <c r="BE19" s="83">
        <v>178.19044609044846</v>
      </c>
      <c r="BF19" s="83">
        <v>174.14628451192539</v>
      </c>
      <c r="BG19" s="83">
        <v>182.37336936685921</v>
      </c>
      <c r="BH19" s="83">
        <v>193.551305271171</v>
      </c>
      <c r="BI19" s="83">
        <v>198.22623381977118</v>
      </c>
      <c r="BJ19" s="83">
        <v>196.61000188884549</v>
      </c>
      <c r="BK19" s="83">
        <v>199.62949997041721</v>
      </c>
      <c r="BL19" s="83">
        <v>209.06288416357069</v>
      </c>
      <c r="BM19" s="83">
        <v>235.33205442234598</v>
      </c>
      <c r="BN19" s="83">
        <v>220.94786910557968</v>
      </c>
      <c r="BO19" s="83">
        <v>209.53774950639647</v>
      </c>
      <c r="BP19" s="83">
        <v>219.79001689029124</v>
      </c>
      <c r="BQ19" s="83">
        <v>239.27714354847427</v>
      </c>
      <c r="BR19" s="83">
        <v>259.7559639984342</v>
      </c>
      <c r="BS19" s="83">
        <v>277.6837354571947</v>
      </c>
      <c r="BT19" s="83">
        <v>313.7001154375352</v>
      </c>
      <c r="BU19" s="83">
        <v>289.64120471797759</v>
      </c>
      <c r="BV19" s="83">
        <v>311.57323886177488</v>
      </c>
      <c r="BW19" s="83">
        <v>322.17566218251005</v>
      </c>
      <c r="BX19" s="83">
        <v>355.30352576103331</v>
      </c>
      <c r="BY19" s="83">
        <v>373.77672380368915</v>
      </c>
      <c r="BZ19" s="83">
        <v>362.91972975629352</v>
      </c>
      <c r="CA19" s="83">
        <v>385.55271488363411</v>
      </c>
      <c r="CB19" s="83">
        <v>330.26403257680926</v>
      </c>
      <c r="CC19" s="83">
        <v>327.81186696711563</v>
      </c>
      <c r="CD19" s="83">
        <v>352.14446874196051</v>
      </c>
      <c r="CE19" s="83">
        <v>355.43977228390389</v>
      </c>
      <c r="CF19" s="83">
        <v>347.99579175997138</v>
      </c>
      <c r="CG19" s="83">
        <v>373.94875121474308</v>
      </c>
      <c r="CH19" s="83">
        <v>388.07072082730929</v>
      </c>
      <c r="CI19" s="83">
        <v>409.99395307332918</v>
      </c>
      <c r="CJ19" s="83">
        <v>412.96356440642933</v>
      </c>
      <c r="CK19" s="83">
        <v>402.07796493471164</v>
      </c>
      <c r="CL19" s="83">
        <v>428.46758228570843</v>
      </c>
      <c r="CM19" s="83">
        <v>433.72870126836142</v>
      </c>
      <c r="CN19" s="83">
        <v>433.38205876727471</v>
      </c>
      <c r="CO19" s="83">
        <v>463.20769517762437</v>
      </c>
      <c r="CP19" s="83">
        <v>475.2592096387408</v>
      </c>
      <c r="CQ19" s="83">
        <v>453.90300679412076</v>
      </c>
      <c r="CR19" s="83">
        <v>473.91908231695209</v>
      </c>
      <c r="CS19" s="83">
        <v>504.9853758424432</v>
      </c>
      <c r="CT19" s="83">
        <v>482.04137163744872</v>
      </c>
      <c r="CU19" s="83">
        <v>498.22674516597829</v>
      </c>
      <c r="CV19" s="83">
        <v>415.67467549062434</v>
      </c>
      <c r="CW19" s="83">
        <v>425.08767525545039</v>
      </c>
      <c r="CX19" s="83">
        <v>399.31759984591207</v>
      </c>
      <c r="CY19" s="83">
        <v>416.37558552006021</v>
      </c>
      <c r="CZ19" s="83">
        <v>457.90626870674862</v>
      </c>
      <c r="DA19" s="83">
        <v>417.08710953633698</v>
      </c>
      <c r="DB19" s="83">
        <v>400.39059602296743</v>
      </c>
      <c r="DC19" s="83">
        <v>371.90977805539745</v>
      </c>
      <c r="DD19" s="83">
        <v>305.70408563272053</v>
      </c>
      <c r="DE19" s="83">
        <v>223.39824563039548</v>
      </c>
      <c r="DF19" s="83">
        <v>189.17001274895793</v>
      </c>
      <c r="DG19" s="83">
        <v>169.69515129327596</v>
      </c>
      <c r="DH19" s="83">
        <v>153.6717595789348</v>
      </c>
      <c r="DI19" s="83">
        <v>144.02116110099277</v>
      </c>
      <c r="DJ19" s="83">
        <v>163.12628178260888</v>
      </c>
      <c r="DK19" s="83">
        <v>202.79800155942107</v>
      </c>
      <c r="DL19" s="83">
        <v>232.77680986058536</v>
      </c>
      <c r="DM19" s="83">
        <v>223.25202781333908</v>
      </c>
      <c r="DN19" s="83">
        <v>251.02154472941498</v>
      </c>
      <c r="DO19" s="83">
        <v>263.63368829350981</v>
      </c>
      <c r="DP19" s="83">
        <v>280.77374859786437</v>
      </c>
      <c r="DQ19" s="83">
        <v>286.73080969099505</v>
      </c>
      <c r="DR19" s="83">
        <v>293.6704800913202</v>
      </c>
      <c r="DS19" s="83">
        <v>316.28414606076052</v>
      </c>
      <c r="DT19" s="83">
        <v>332.55367174607295</v>
      </c>
      <c r="DU19" s="83">
        <v>321.11462016611603</v>
      </c>
      <c r="DV19" s="83">
        <v>360.14255475549641</v>
      </c>
      <c r="DW19" s="83">
        <v>368.39391791993808</v>
      </c>
      <c r="DX19" s="83">
        <v>341.95783124979999</v>
      </c>
      <c r="DY19" s="83">
        <v>330.83639925195018</v>
      </c>
      <c r="DZ19" s="83">
        <v>351.65496072998781</v>
      </c>
      <c r="EA19" s="83">
        <v>347.803879294399</v>
      </c>
      <c r="EB19" s="83">
        <v>356.48365595635937</v>
      </c>
      <c r="EC19" s="83">
        <v>367.46250078892615</v>
      </c>
      <c r="ED19" s="83">
        <v>375.91620353774101</v>
      </c>
      <c r="EE19" s="83">
        <v>397.17122368273249</v>
      </c>
      <c r="EF19" s="83">
        <v>398.2799353721939</v>
      </c>
      <c r="EG19" s="83">
        <v>408.82672049908143</v>
      </c>
      <c r="EH19" s="83">
        <v>415.80463968952893</v>
      </c>
      <c r="EI19" s="83">
        <v>410.37323615949657</v>
      </c>
      <c r="EJ19" s="83">
        <v>396.80484645012865</v>
      </c>
      <c r="EK19" s="83">
        <v>388.92979460978563</v>
      </c>
      <c r="EL19" s="83">
        <v>392.6135596515378</v>
      </c>
      <c r="EM19" s="83">
        <v>340.76814959515377</v>
      </c>
      <c r="EN19" s="83">
        <v>296.22556466180509</v>
      </c>
      <c r="EO19" s="83">
        <v>323.23244301449529</v>
      </c>
      <c r="EP19" s="83">
        <v>327.16807540800033</v>
      </c>
      <c r="EQ19" s="83">
        <v>303.52652501093286</v>
      </c>
      <c r="ER19" s="83">
        <v>347.39231091770608</v>
      </c>
      <c r="ES19" s="83">
        <v>366.35259757784206</v>
      </c>
      <c r="ET19" s="83">
        <v>352.88911208798561</v>
      </c>
      <c r="EU19" s="83">
        <v>347.22703566157486</v>
      </c>
      <c r="EV19" s="83">
        <v>303.25938673423735</v>
      </c>
      <c r="EW19" s="83">
        <v>328.25102357365893</v>
      </c>
      <c r="EX19" s="83">
        <v>345.32784070473582</v>
      </c>
      <c r="EY19" s="83">
        <v>349.88766971545232</v>
      </c>
      <c r="EZ19" s="83">
        <v>357.18639157595737</v>
      </c>
      <c r="FA19" s="83">
        <v>353.36587206671305</v>
      </c>
      <c r="FB19" s="83">
        <v>354.06988604250159</v>
      </c>
      <c r="FC19" s="83">
        <v>371.502229593062</v>
      </c>
      <c r="FD19" s="83">
        <v>373.87000663740366</v>
      </c>
      <c r="FE19" s="83">
        <v>372.96211616877605</v>
      </c>
      <c r="FF19" s="83">
        <v>367.36001762330932</v>
      </c>
      <c r="FG19" s="83">
        <v>358.95505023984163</v>
      </c>
      <c r="FH19" s="83">
        <v>357.52091935150776</v>
      </c>
      <c r="FI19" s="83">
        <v>335.60948444300556</v>
      </c>
      <c r="FJ19" s="83">
        <v>333.35257301592384</v>
      </c>
      <c r="FK19" s="83">
        <v>329.94180933713557</v>
      </c>
      <c r="FL19" s="83">
        <v>351.85403328970671</v>
      </c>
      <c r="FM19" s="83">
        <v>368.43282649768571</v>
      </c>
      <c r="FN19" s="83">
        <v>355.44717782327763</v>
      </c>
      <c r="FO19" s="83">
        <v>345.22006599993625</v>
      </c>
      <c r="FP19" s="83">
        <v>315.68581598059319</v>
      </c>
      <c r="FQ19" s="83">
        <v>313.23208274268399</v>
      </c>
      <c r="FR19" s="83">
        <v>313.21790957221981</v>
      </c>
      <c r="FS19" s="83">
        <v>302.922656673662</v>
      </c>
      <c r="FT19" s="83">
        <v>336.53884664411891</v>
      </c>
      <c r="FU19" s="83">
        <v>341.70931138620108</v>
      </c>
      <c r="FV19" s="83">
        <v>330.85085689333846</v>
      </c>
      <c r="FW19" s="83">
        <v>332.48558911985504</v>
      </c>
      <c r="FX19" s="83">
        <v>327.20810555289273</v>
      </c>
      <c r="FY19" s="83">
        <v>327.52152275923299</v>
      </c>
      <c r="FZ19" s="83">
        <v>319.90504511815857</v>
      </c>
      <c r="GA19" s="83">
        <v>282.76986767643172</v>
      </c>
      <c r="GB19" s="83">
        <v>293.67559772871522</v>
      </c>
      <c r="GC19" s="83">
        <v>320.18395207596564</v>
      </c>
      <c r="GD19" s="83">
        <v>324.92895458954644</v>
      </c>
      <c r="GE19" s="83">
        <v>344.5457137806992</v>
      </c>
      <c r="GF19" s="83">
        <v>338.01394822177821</v>
      </c>
      <c r="GG19" s="83">
        <v>321.53399202389124</v>
      </c>
      <c r="GH19" s="83">
        <v>317.43619478713759</v>
      </c>
      <c r="GI19" s="83">
        <v>294.92368947844687</v>
      </c>
      <c r="GJ19" s="83">
        <v>282.84681558910859</v>
      </c>
      <c r="GK19" s="83">
        <v>298.86174315337877</v>
      </c>
      <c r="GL19" s="83">
        <v>303.265232624041</v>
      </c>
      <c r="GM19" s="83">
        <v>283.28407040467187</v>
      </c>
      <c r="GN19" s="83">
        <v>272.98082973980797</v>
      </c>
      <c r="GO19" s="83">
        <v>277.58333182732764</v>
      </c>
      <c r="GP19" s="83">
        <v>303.50982367076449</v>
      </c>
      <c r="GQ19" s="83">
        <v>306.1924802778662</v>
      </c>
      <c r="GR19" s="83">
        <v>296.03220370582051</v>
      </c>
      <c r="GS19" s="83">
        <v>295.20012587026542</v>
      </c>
      <c r="GT19" s="83">
        <v>298.50385926891857</v>
      </c>
      <c r="GU19" s="83">
        <v>308.23934855421965</v>
      </c>
      <c r="GV19" s="83">
        <v>312.07667351013794</v>
      </c>
      <c r="GW19" s="83">
        <v>323.19224993140739</v>
      </c>
      <c r="GX19" s="83">
        <v>325.20232533404101</v>
      </c>
      <c r="GY19" s="83">
        <v>355.86357297326282</v>
      </c>
      <c r="GZ19" s="83">
        <v>358.14540020024918</v>
      </c>
      <c r="HA19" s="83">
        <v>359.67273572655739</v>
      </c>
      <c r="HB19" s="83">
        <v>363.19145700024274</v>
      </c>
      <c r="HC19" s="83">
        <v>371.55922147274975</v>
      </c>
      <c r="HD19" s="83">
        <v>361.70607642621053</v>
      </c>
      <c r="HE19" s="83">
        <v>354.75381343430519</v>
      </c>
      <c r="HF19" s="83">
        <v>357.89750522977192</v>
      </c>
      <c r="HG19" s="83">
        <v>377.34356055709674</v>
      </c>
      <c r="HH19" s="83">
        <v>376.05165724071151</v>
      </c>
      <c r="HI19" s="83">
        <v>381.31758301492096</v>
      </c>
      <c r="HJ19" s="83">
        <v>369.60122700550687</v>
      </c>
      <c r="HK19" s="83">
        <v>383.77290772569239</v>
      </c>
      <c r="HL19" s="83">
        <v>405.27643519982553</v>
      </c>
      <c r="HM19" s="83">
        <v>400.16250056157008</v>
      </c>
      <c r="HN19" s="83">
        <v>380.11374941625314</v>
      </c>
      <c r="HO19" s="83">
        <v>371.15462801924997</v>
      </c>
      <c r="HP19" s="83">
        <v>358.40631574344877</v>
      </c>
      <c r="HQ19" s="83">
        <v>356.07189194647418</v>
      </c>
      <c r="HR19" s="83">
        <v>366.0522953739391</v>
      </c>
      <c r="HS19" s="83">
        <v>343.42572156796189</v>
      </c>
      <c r="HT19" s="83">
        <v>334.18222161250515</v>
      </c>
      <c r="HU19" s="83">
        <v>335.84615295555835</v>
      </c>
      <c r="HV19" s="83">
        <v>324.88166275389119</v>
      </c>
      <c r="HW19" s="83">
        <v>336.84477179138753</v>
      </c>
      <c r="HX19" s="83">
        <v>342.22543128021562</v>
      </c>
      <c r="HY19" s="83">
        <v>346.92887703037098</v>
      </c>
      <c r="HZ19" s="83">
        <v>352.26019301171806</v>
      </c>
      <c r="IA19" s="83">
        <v>344.76971697174071</v>
      </c>
      <c r="IB19" s="83">
        <v>351.69943783204155</v>
      </c>
      <c r="IC19" s="83">
        <v>356.35745570495476</v>
      </c>
      <c r="ID19" s="83">
        <v>354.91695715829803</v>
      </c>
      <c r="IE19" s="83">
        <v>358.1167436192851</v>
      </c>
      <c r="IF19" s="83">
        <v>357.36447145790595</v>
      </c>
      <c r="IG19" s="83">
        <v>362.47513466659427</v>
      </c>
      <c r="IH19" s="83">
        <v>364.60567891182654</v>
      </c>
      <c r="II19" s="83">
        <v>365.99793621912539</v>
      </c>
      <c r="IJ19" s="83">
        <v>352.7543625786609</v>
      </c>
      <c r="IK19" s="83">
        <v>326.15899331710358</v>
      </c>
      <c r="IL19" s="83">
        <v>343.81237927995187</v>
      </c>
      <c r="IM19" s="83">
        <v>349.23266083298199</v>
      </c>
      <c r="IN19" s="83">
        <v>353.02157931250872</v>
      </c>
      <c r="IO19" s="83">
        <v>354.91358485103609</v>
      </c>
      <c r="IP19" s="83">
        <v>362.69058909425951</v>
      </c>
      <c r="IQ19" s="83">
        <v>360.73791949793508</v>
      </c>
      <c r="IR19" s="83">
        <v>330.0576432115181</v>
      </c>
      <c r="IS19" s="83">
        <v>393.01901309200855</v>
      </c>
      <c r="IT19" s="83">
        <v>429.98352278396601</v>
      </c>
      <c r="IU19" s="83">
        <v>421.76030885967253</v>
      </c>
      <c r="IV19" s="83">
        <v>430.83390747626822</v>
      </c>
      <c r="IW19" s="83">
        <v>452.57950372020287</v>
      </c>
      <c r="IX19" s="83">
        <v>447.95938481716018</v>
      </c>
      <c r="IY19" s="83">
        <v>482.46709025934342</v>
      </c>
      <c r="IZ19" s="83">
        <v>503.58112548104612</v>
      </c>
      <c r="JA19" s="83">
        <v>502.8631363944703</v>
      </c>
      <c r="JB19" s="83">
        <v>527.30408838467827</v>
      </c>
      <c r="JC19" s="83">
        <v>548.56316064619307</v>
      </c>
      <c r="JD19" s="83">
        <v>579.1103634853414</v>
      </c>
      <c r="JE19" s="83">
        <v>527.03005408438491</v>
      </c>
      <c r="JF19" s="83">
        <v>521.90474014770223</v>
      </c>
      <c r="JG19" s="83">
        <v>498.76794007177898</v>
      </c>
      <c r="JH19" s="83">
        <v>290.0669048696015</v>
      </c>
      <c r="JI19" s="83">
        <v>211.05226701165623</v>
      </c>
      <c r="JJ19" s="83">
        <v>207.02271000733546</v>
      </c>
      <c r="JK19" s="83">
        <v>201.57526738027599</v>
      </c>
      <c r="JL19" s="83">
        <v>187.38598287190874</v>
      </c>
      <c r="JM19" s="83">
        <v>191.28140016237063</v>
      </c>
      <c r="JN19" s="83">
        <v>195.30204336635114</v>
      </c>
      <c r="JO19" s="83">
        <v>147.14558319488486</v>
      </c>
      <c r="JP19" s="83">
        <v>149.65866909859329</v>
      </c>
      <c r="JQ19" s="83">
        <v>1.7019877672417749</v>
      </c>
      <c r="JR19" s="201"/>
    </row>
    <row r="20" spans="1:278" s="199" customFormat="1" ht="15" customHeight="1" x14ac:dyDescent="0.25">
      <c r="A20" s="82" t="s">
        <v>53</v>
      </c>
      <c r="B20" s="83">
        <v>100</v>
      </c>
      <c r="C20" s="83">
        <v>106.79879156663883</v>
      </c>
      <c r="D20" s="83">
        <v>105.49695370269912</v>
      </c>
      <c r="E20" s="83">
        <v>108.52491362329827</v>
      </c>
      <c r="F20" s="83">
        <v>111.80559931907197</v>
      </c>
      <c r="G20" s="83">
        <v>111.37657895435383</v>
      </c>
      <c r="H20" s="83">
        <v>108.18557335239878</v>
      </c>
      <c r="I20" s="83">
        <v>107.20689601084784</v>
      </c>
      <c r="J20" s="83">
        <v>108.21401057476918</v>
      </c>
      <c r="K20" s="83">
        <v>112.13360554472418</v>
      </c>
      <c r="L20" s="83">
        <v>108.78161701005861</v>
      </c>
      <c r="M20" s="83">
        <v>109.0956429518463</v>
      </c>
      <c r="N20" s="83">
        <v>105.22033235003067</v>
      </c>
      <c r="O20" s="83">
        <v>102.14646351271546</v>
      </c>
      <c r="P20" s="83">
        <v>104.18090216611574</v>
      </c>
      <c r="Q20" s="83">
        <v>98.608442698127163</v>
      </c>
      <c r="R20" s="83">
        <v>96.800888705964823</v>
      </c>
      <c r="S20" s="83">
        <v>101.11513507181316</v>
      </c>
      <c r="T20" s="83">
        <v>101.99802878921601</v>
      </c>
      <c r="U20" s="83">
        <v>100.3235382108129</v>
      </c>
      <c r="V20" s="83">
        <v>97.363350080177767</v>
      </c>
      <c r="W20" s="83">
        <v>91.995378622266742</v>
      </c>
      <c r="X20" s="83">
        <v>87.245610674592115</v>
      </c>
      <c r="Y20" s="83">
        <v>90.832254711372258</v>
      </c>
      <c r="Z20" s="83">
        <v>94.986616287339459</v>
      </c>
      <c r="AA20" s="83">
        <v>95.349436701745461</v>
      </c>
      <c r="AB20" s="83">
        <v>94.241932084951088</v>
      </c>
      <c r="AC20" s="83">
        <v>93.476024636899481</v>
      </c>
      <c r="AD20" s="83">
        <v>94.69058388972752</v>
      </c>
      <c r="AE20" s="83">
        <v>91.543519409522077</v>
      </c>
      <c r="AF20" s="83">
        <v>89.814800999872006</v>
      </c>
      <c r="AG20" s="83">
        <v>84.982017338402216</v>
      </c>
      <c r="AH20" s="83">
        <v>82.13534516950044</v>
      </c>
      <c r="AI20" s="83">
        <v>82.375655502166239</v>
      </c>
      <c r="AJ20" s="83">
        <v>77.342947857481931</v>
      </c>
      <c r="AK20" s="83">
        <v>80.811180101419538</v>
      </c>
      <c r="AL20" s="83">
        <v>83.015757134386945</v>
      </c>
      <c r="AM20" s="83">
        <v>79.242569402420301</v>
      </c>
      <c r="AN20" s="83">
        <v>77.189658055143639</v>
      </c>
      <c r="AO20" s="83">
        <v>76.612192778146721</v>
      </c>
      <c r="AP20" s="83">
        <v>75.823749987204693</v>
      </c>
      <c r="AQ20" s="83">
        <v>78.745348131217099</v>
      </c>
      <c r="AR20" s="83">
        <v>79.413628823950575</v>
      </c>
      <c r="AS20" s="83">
        <v>81.5378463662462</v>
      </c>
      <c r="AT20" s="83">
        <v>82.699687767992927</v>
      </c>
      <c r="AU20" s="83">
        <v>84.784656974654808</v>
      </c>
      <c r="AV20" s="83">
        <v>82.919712666745468</v>
      </c>
      <c r="AW20" s="83">
        <v>85.031083880912163</v>
      </c>
      <c r="AX20" s="83">
        <v>84.302989500017432</v>
      </c>
      <c r="AY20" s="83">
        <v>85.268975105030236</v>
      </c>
      <c r="AZ20" s="83">
        <v>87.323762600055062</v>
      </c>
      <c r="BA20" s="83">
        <v>88.737247261653948</v>
      </c>
      <c r="BB20" s="83">
        <v>89.086362948805188</v>
      </c>
      <c r="BC20" s="83">
        <v>88.445363171852932</v>
      </c>
      <c r="BD20" s="83">
        <v>87.620211880802145</v>
      </c>
      <c r="BE20" s="83">
        <v>88.489454569718362</v>
      </c>
      <c r="BF20" s="83">
        <v>87.727978851365734</v>
      </c>
      <c r="BG20" s="83">
        <v>87.966224798305561</v>
      </c>
      <c r="BH20" s="83">
        <v>88.237860401460082</v>
      </c>
      <c r="BI20" s="83">
        <v>88.045747111409554</v>
      </c>
      <c r="BJ20" s="83">
        <v>88.825996756962525</v>
      </c>
      <c r="BK20" s="83">
        <v>89.765426354623671</v>
      </c>
      <c r="BL20" s="83">
        <v>91.299363975687868</v>
      </c>
      <c r="BM20" s="83">
        <v>92.407414931590338</v>
      </c>
      <c r="BN20" s="83">
        <v>92.196617776545224</v>
      </c>
      <c r="BO20" s="83">
        <v>91.644458606600992</v>
      </c>
      <c r="BP20" s="83">
        <v>95.017980566609069</v>
      </c>
      <c r="BQ20" s="83">
        <v>96.97363195416527</v>
      </c>
      <c r="BR20" s="83">
        <v>98.579277727169298</v>
      </c>
      <c r="BS20" s="83">
        <v>98.818644075002254</v>
      </c>
      <c r="BT20" s="83">
        <v>102.20267471330227</v>
      </c>
      <c r="BU20" s="83">
        <v>100.40027658901495</v>
      </c>
      <c r="BV20" s="83">
        <v>102.58204699905495</v>
      </c>
      <c r="BW20" s="83">
        <v>103.95250906116816</v>
      </c>
      <c r="BX20" s="83">
        <v>105.0256335566477</v>
      </c>
      <c r="BY20" s="83">
        <v>105.94812557425286</v>
      </c>
      <c r="BZ20" s="83">
        <v>106.56342074385464</v>
      </c>
      <c r="CA20" s="83">
        <v>106.87507708290006</v>
      </c>
      <c r="CB20" s="83">
        <v>104.632924254163</v>
      </c>
      <c r="CC20" s="83">
        <v>104.76197883998235</v>
      </c>
      <c r="CD20" s="83">
        <v>105.73759100153187</v>
      </c>
      <c r="CE20" s="83">
        <v>107.25764798870594</v>
      </c>
      <c r="CF20" s="83">
        <v>108.2811563615742</v>
      </c>
      <c r="CG20" s="83">
        <v>109.94986636198051</v>
      </c>
      <c r="CH20" s="83">
        <v>110.50735275672639</v>
      </c>
      <c r="CI20" s="83">
        <v>111.94823090781398</v>
      </c>
      <c r="CJ20" s="83">
        <v>112.8420917844267</v>
      </c>
      <c r="CK20" s="83">
        <v>112.27167389237614</v>
      </c>
      <c r="CL20" s="83">
        <v>113.18798930989006</v>
      </c>
      <c r="CM20" s="83">
        <v>114.71423101046317</v>
      </c>
      <c r="CN20" s="83">
        <v>116.29569967933976</v>
      </c>
      <c r="CO20" s="83">
        <v>115.06372339302769</v>
      </c>
      <c r="CP20" s="83">
        <v>113.7922477012679</v>
      </c>
      <c r="CQ20" s="83">
        <v>114.16192176578578</v>
      </c>
      <c r="CR20" s="83">
        <v>115.09688451853071</v>
      </c>
      <c r="CS20" s="83">
        <v>116.30942944903293</v>
      </c>
      <c r="CT20" s="83">
        <v>114.25652464200408</v>
      </c>
      <c r="CU20" s="83">
        <v>113.87269110379729</v>
      </c>
      <c r="CV20" s="83">
        <v>109.96153301407894</v>
      </c>
      <c r="CW20" s="83">
        <v>109.97252258014855</v>
      </c>
      <c r="CX20" s="83">
        <v>108.22617414412687</v>
      </c>
      <c r="CY20" s="83">
        <v>110.8028091838836</v>
      </c>
      <c r="CZ20" s="83">
        <v>111.70872173471145</v>
      </c>
      <c r="DA20" s="83">
        <v>107.19380791221288</v>
      </c>
      <c r="DB20" s="83">
        <v>107.05098454462184</v>
      </c>
      <c r="DC20" s="83">
        <v>108.6220376308775</v>
      </c>
      <c r="DD20" s="83">
        <v>103.38296762326181</v>
      </c>
      <c r="DE20" s="83">
        <v>96.484881750107476</v>
      </c>
      <c r="DF20" s="83">
        <v>95.690186054217321</v>
      </c>
      <c r="DG20" s="83">
        <v>96.255882863323365</v>
      </c>
      <c r="DH20" s="83">
        <v>94.417693581722816</v>
      </c>
      <c r="DI20" s="83">
        <v>92.034078161963038</v>
      </c>
      <c r="DJ20" s="83">
        <v>93.651074833346911</v>
      </c>
      <c r="DK20" s="83">
        <v>97.622069717356482</v>
      </c>
      <c r="DL20" s="83">
        <v>100.14096164744664</v>
      </c>
      <c r="DM20" s="83">
        <v>101.27427748878316</v>
      </c>
      <c r="DN20" s="83">
        <v>105.75364134731225</v>
      </c>
      <c r="DO20" s="83">
        <v>107.44325085522253</v>
      </c>
      <c r="DP20" s="83">
        <v>110.07649307471158</v>
      </c>
      <c r="DQ20" s="83">
        <v>109.72761042983822</v>
      </c>
      <c r="DR20" s="83">
        <v>111.28586155127836</v>
      </c>
      <c r="DS20" s="83">
        <v>114.06723726133391</v>
      </c>
      <c r="DT20" s="83">
        <v>113.162788237752</v>
      </c>
      <c r="DU20" s="83">
        <v>113.62940964247174</v>
      </c>
      <c r="DV20" s="83">
        <v>117.17878330283153</v>
      </c>
      <c r="DW20" s="83">
        <v>118.04517374826102</v>
      </c>
      <c r="DX20" s="83">
        <v>114.72234256300516</v>
      </c>
      <c r="DY20" s="83">
        <v>114.1771537110303</v>
      </c>
      <c r="DZ20" s="83">
        <v>116.4517828448087</v>
      </c>
      <c r="EA20" s="83">
        <v>116.23687057375754</v>
      </c>
      <c r="EB20" s="83">
        <v>118.49044814597758</v>
      </c>
      <c r="EC20" s="83">
        <v>119.53124400878988</v>
      </c>
      <c r="ED20" s="83">
        <v>118.64844955047253</v>
      </c>
      <c r="EE20" s="83">
        <v>121.35513670551792</v>
      </c>
      <c r="EF20" s="83">
        <v>121.40531852513355</v>
      </c>
      <c r="EG20" s="83">
        <v>122.68761612019252</v>
      </c>
      <c r="EH20" s="83">
        <v>121.80972920784851</v>
      </c>
      <c r="EI20" s="83">
        <v>123.42513106589659</v>
      </c>
      <c r="EJ20" s="83">
        <v>124.07580283843906</v>
      </c>
      <c r="EK20" s="83">
        <v>122.32485468815099</v>
      </c>
      <c r="EL20" s="83">
        <v>122.65432580564131</v>
      </c>
      <c r="EM20" s="83">
        <v>118.69945785697303</v>
      </c>
      <c r="EN20" s="83">
        <v>116.68990476357462</v>
      </c>
      <c r="EO20" s="83">
        <v>120.39538040842824</v>
      </c>
      <c r="EP20" s="83">
        <v>119.92126771726369</v>
      </c>
      <c r="EQ20" s="83">
        <v>122.46852618667174</v>
      </c>
      <c r="ER20" s="83">
        <v>125.35867166010846</v>
      </c>
      <c r="ES20" s="83">
        <v>127.78811325856013</v>
      </c>
      <c r="ET20" s="83">
        <v>128.48530956014437</v>
      </c>
      <c r="EU20" s="83">
        <v>128.52440405576496</v>
      </c>
      <c r="EV20" s="83">
        <v>127.06358183526611</v>
      </c>
      <c r="EW20" s="83">
        <v>128.21834116374384</v>
      </c>
      <c r="EX20" s="83">
        <v>132.03440770324141</v>
      </c>
      <c r="EY20" s="83">
        <v>132.53091698812764</v>
      </c>
      <c r="EZ20" s="83">
        <v>133.15974298821862</v>
      </c>
      <c r="FA20" s="83">
        <v>132.70546457312366</v>
      </c>
      <c r="FB20" s="83">
        <v>133.94659561324545</v>
      </c>
      <c r="FC20" s="83">
        <v>134.61887141093032</v>
      </c>
      <c r="FD20" s="83">
        <v>135.63113035749086</v>
      </c>
      <c r="FE20" s="83">
        <v>138.26834240008031</v>
      </c>
      <c r="FF20" s="83">
        <v>140.70084474730356</v>
      </c>
      <c r="FG20" s="83">
        <v>141.98197069962939</v>
      </c>
      <c r="FH20" s="83">
        <v>142.76331968596426</v>
      </c>
      <c r="FI20" s="83">
        <v>139.04434876970808</v>
      </c>
      <c r="FJ20" s="83">
        <v>141.11118224020007</v>
      </c>
      <c r="FK20" s="83">
        <v>139.07787950806139</v>
      </c>
      <c r="FL20" s="83">
        <v>141.65258248012071</v>
      </c>
      <c r="FM20" s="83">
        <v>144.9154997338712</v>
      </c>
      <c r="FN20" s="83">
        <v>146.84676386118784</v>
      </c>
      <c r="FO20" s="83">
        <v>147.1702937195306</v>
      </c>
      <c r="FP20" s="83">
        <v>146.14189615433332</v>
      </c>
      <c r="FQ20" s="83">
        <v>148.33585751690669</v>
      </c>
      <c r="FR20" s="83">
        <v>149.26875343639645</v>
      </c>
      <c r="FS20" s="83">
        <v>149.43080127781266</v>
      </c>
      <c r="FT20" s="83">
        <v>152.97565895109153</v>
      </c>
      <c r="FU20" s="83">
        <v>154.46551707876193</v>
      </c>
      <c r="FV20" s="83">
        <v>154.88632089846942</v>
      </c>
      <c r="FW20" s="83">
        <v>158.17957166148611</v>
      </c>
      <c r="FX20" s="83">
        <v>159.00772274937671</v>
      </c>
      <c r="FY20" s="83">
        <v>160.09988142132127</v>
      </c>
      <c r="FZ20" s="83">
        <v>162.07592563778658</v>
      </c>
      <c r="GA20" s="83">
        <v>162.84026864661294</v>
      </c>
      <c r="GB20" s="83">
        <v>168.39398315352193</v>
      </c>
      <c r="GC20" s="83">
        <v>173.54793033694969</v>
      </c>
      <c r="GD20" s="83">
        <v>176.48922115460644</v>
      </c>
      <c r="GE20" s="83">
        <v>174.33747730261814</v>
      </c>
      <c r="GF20" s="83">
        <v>176.1164811573388</v>
      </c>
      <c r="GG20" s="83">
        <v>171.39030766209137</v>
      </c>
      <c r="GH20" s="83">
        <v>174.18399863856098</v>
      </c>
      <c r="GI20" s="83">
        <v>168.1171319707081</v>
      </c>
      <c r="GJ20" s="83">
        <v>165.49330618806158</v>
      </c>
      <c r="GK20" s="83">
        <v>171.77974797297082</v>
      </c>
      <c r="GL20" s="83">
        <v>175.18699380812475</v>
      </c>
      <c r="GM20" s="83">
        <v>171.47394743660701</v>
      </c>
      <c r="GN20" s="83">
        <v>168.4619594241158</v>
      </c>
      <c r="GO20" s="83">
        <v>168.03071510933529</v>
      </c>
      <c r="GP20" s="83">
        <v>170.74202748122283</v>
      </c>
      <c r="GQ20" s="83">
        <v>170.84078844671217</v>
      </c>
      <c r="GR20" s="83">
        <v>173.94226326054272</v>
      </c>
      <c r="GS20" s="83">
        <v>173.98907012734119</v>
      </c>
      <c r="GT20" s="83">
        <v>177.34964593789874</v>
      </c>
      <c r="GU20" s="83">
        <v>178.06527179276787</v>
      </c>
      <c r="GV20" s="83">
        <v>178.00746116067461</v>
      </c>
      <c r="GW20" s="83">
        <v>177.41390470127141</v>
      </c>
      <c r="GX20" s="83">
        <v>179.00904601679287</v>
      </c>
      <c r="GY20" s="83">
        <v>182.02556583227803</v>
      </c>
      <c r="GZ20" s="83">
        <v>181.69724608559713</v>
      </c>
      <c r="HA20" s="83">
        <v>186.62165289269799</v>
      </c>
      <c r="HB20" s="83">
        <v>187.31222710433391</v>
      </c>
      <c r="HC20" s="83">
        <v>187.48208761258147</v>
      </c>
      <c r="HD20" s="83">
        <v>186.98360241006426</v>
      </c>
      <c r="HE20" s="83">
        <v>185.92840970044685</v>
      </c>
      <c r="HF20" s="83">
        <v>185.59359336953602</v>
      </c>
      <c r="HG20" s="83">
        <v>185.91722575702693</v>
      </c>
      <c r="HH20" s="83">
        <v>188.02212898232605</v>
      </c>
      <c r="HI20" s="83">
        <v>191.15292931604145</v>
      </c>
      <c r="HJ20" s="83">
        <v>190.55848158342445</v>
      </c>
      <c r="HK20" s="83">
        <v>190.80756770656987</v>
      </c>
      <c r="HL20" s="83">
        <v>191.73803134432455</v>
      </c>
      <c r="HM20" s="83">
        <v>189.58101566059793</v>
      </c>
      <c r="HN20" s="83">
        <v>187.44740434548521</v>
      </c>
      <c r="HO20" s="83">
        <v>189.96265739417336</v>
      </c>
      <c r="HP20" s="83">
        <v>191.92326178206997</v>
      </c>
      <c r="HQ20" s="83">
        <v>191.07850503888778</v>
      </c>
      <c r="HR20" s="83">
        <v>193.21806772851687</v>
      </c>
      <c r="HS20" s="83">
        <v>193.96194950048212</v>
      </c>
      <c r="HT20" s="83">
        <v>191.31134140861428</v>
      </c>
      <c r="HU20" s="83">
        <v>191.90269970349792</v>
      </c>
      <c r="HV20" s="83">
        <v>187.68354104978997</v>
      </c>
      <c r="HW20" s="83">
        <v>193.27319553873502</v>
      </c>
      <c r="HX20" s="83">
        <v>195.54574636550763</v>
      </c>
      <c r="HY20" s="83">
        <v>198.1437659711786</v>
      </c>
      <c r="HZ20" s="83">
        <v>199.24949549550522</v>
      </c>
      <c r="IA20" s="83">
        <v>197.16343671201125</v>
      </c>
      <c r="IB20" s="83">
        <v>200.30006626101067</v>
      </c>
      <c r="IC20" s="83">
        <v>202.41134875074374</v>
      </c>
      <c r="ID20" s="83">
        <v>202.54761458844251</v>
      </c>
      <c r="IE20" s="83">
        <v>203.9049334069035</v>
      </c>
      <c r="IF20" s="83">
        <v>203.05720643451798</v>
      </c>
      <c r="IG20" s="83">
        <v>204.59025304121306</v>
      </c>
      <c r="IH20" s="83">
        <v>206.58949572763339</v>
      </c>
      <c r="II20" s="83">
        <v>207.26762719519519</v>
      </c>
      <c r="IJ20" s="83">
        <v>196.87626474499157</v>
      </c>
      <c r="IK20" s="83">
        <v>178.57347024361198</v>
      </c>
      <c r="IL20" s="83">
        <v>187.09530656515025</v>
      </c>
      <c r="IM20" s="83">
        <v>189.19140293416814</v>
      </c>
      <c r="IN20" s="83">
        <v>189.77990121023032</v>
      </c>
      <c r="IO20" s="83">
        <v>190.49987863403533</v>
      </c>
      <c r="IP20" s="83">
        <v>194.71622171598273</v>
      </c>
      <c r="IQ20" s="83">
        <v>193.67564708683599</v>
      </c>
      <c r="IR20" s="83">
        <v>191.67365125953805</v>
      </c>
      <c r="IS20" s="83">
        <v>201.1945233255272</v>
      </c>
      <c r="IT20" s="83">
        <v>203.87390122289898</v>
      </c>
      <c r="IU20" s="83">
        <v>203.7007831758541</v>
      </c>
      <c r="IV20" s="83">
        <v>204.7355785434475</v>
      </c>
      <c r="IW20" s="83">
        <v>211.44347434837152</v>
      </c>
      <c r="IX20" s="83">
        <v>213.73226356254227</v>
      </c>
      <c r="IY20" s="83">
        <v>213.78115146508844</v>
      </c>
      <c r="IZ20" s="83">
        <v>218.44132704894039</v>
      </c>
      <c r="JA20" s="83">
        <v>221.10781060957535</v>
      </c>
      <c r="JB20" s="83">
        <v>223.61723971660118</v>
      </c>
      <c r="JC20" s="83">
        <v>218.88806861216383</v>
      </c>
      <c r="JD20" s="83">
        <v>224.73297784479141</v>
      </c>
      <c r="JE20" s="83">
        <v>225.37850091402399</v>
      </c>
      <c r="JF20" s="83">
        <v>229.53384488393479</v>
      </c>
      <c r="JG20" s="83">
        <v>222.64264361095147</v>
      </c>
      <c r="JH20" s="83">
        <v>216.32069707222465</v>
      </c>
      <c r="JI20" s="83">
        <v>218.09467621782159</v>
      </c>
      <c r="JJ20" s="83">
        <v>211.79529265017928</v>
      </c>
      <c r="JK20" s="83">
        <v>208.79097837288037</v>
      </c>
      <c r="JL20" s="83">
        <v>199.10675586301804</v>
      </c>
      <c r="JM20" s="83">
        <v>211.18122190643885</v>
      </c>
      <c r="JN20" s="83">
        <v>204.20281983008198</v>
      </c>
      <c r="JO20" s="83">
        <v>192.47776619068947</v>
      </c>
      <c r="JP20" s="83">
        <v>199.14687310704545</v>
      </c>
      <c r="JQ20" s="83">
        <v>204.8093201197492</v>
      </c>
      <c r="JR20" s="201"/>
    </row>
    <row r="21" spans="1:278" s="199" customFormat="1" ht="15" customHeight="1" x14ac:dyDescent="0.25">
      <c r="A21" s="82" t="s">
        <v>54</v>
      </c>
      <c r="B21" s="83">
        <v>100</v>
      </c>
      <c r="C21" s="83">
        <v>106.1334002877629</v>
      </c>
      <c r="D21" s="83">
        <v>110.81634963343879</v>
      </c>
      <c r="E21" s="83">
        <v>117.19636656389686</v>
      </c>
      <c r="F21" s="83">
        <v>124.71979516866031</v>
      </c>
      <c r="G21" s="83">
        <v>124.37850289109923</v>
      </c>
      <c r="H21" s="83">
        <v>121.3508300471365</v>
      </c>
      <c r="I21" s="83">
        <v>122.55940346423112</v>
      </c>
      <c r="J21" s="83">
        <v>125.66114280034876</v>
      </c>
      <c r="K21" s="83">
        <v>130.60195104947627</v>
      </c>
      <c r="L21" s="83">
        <v>128.45602093507009</v>
      </c>
      <c r="M21" s="83">
        <v>128.13902148577091</v>
      </c>
      <c r="N21" s="83">
        <v>123.4254488196414</v>
      </c>
      <c r="O21" s="83">
        <v>121.38976166526938</v>
      </c>
      <c r="P21" s="83">
        <v>124.14197787000271</v>
      </c>
      <c r="Q21" s="83">
        <v>119.58090421825467</v>
      </c>
      <c r="R21" s="83">
        <v>117.12912061768331</v>
      </c>
      <c r="S21" s="83">
        <v>118.97278586415449</v>
      </c>
      <c r="T21" s="83">
        <v>120.61374054897482</v>
      </c>
      <c r="U21" s="83">
        <v>117.40298145174062</v>
      </c>
      <c r="V21" s="83">
        <v>117.34356820348728</v>
      </c>
      <c r="W21" s="83">
        <v>113.07057097694073</v>
      </c>
      <c r="X21" s="83">
        <v>109.9305003349816</v>
      </c>
      <c r="Y21" s="83">
        <v>112.64200638344029</v>
      </c>
      <c r="Z21" s="83">
        <v>115.79764518806989</v>
      </c>
      <c r="AA21" s="83">
        <v>115.32118317277015</v>
      </c>
      <c r="AB21" s="83">
        <v>114.3017536788123</v>
      </c>
      <c r="AC21" s="83">
        <v>113.79361247369435</v>
      </c>
      <c r="AD21" s="83">
        <v>115.1981309337574</v>
      </c>
      <c r="AE21" s="83">
        <v>111.16243937302082</v>
      </c>
      <c r="AF21" s="83">
        <v>109.29421603131145</v>
      </c>
      <c r="AG21" s="83">
        <v>103.93256548198124</v>
      </c>
      <c r="AH21" s="83">
        <v>100.52581263610728</v>
      </c>
      <c r="AI21" s="83">
        <v>100.45681200022105</v>
      </c>
      <c r="AJ21" s="83">
        <v>94.808918039168177</v>
      </c>
      <c r="AK21" s="83">
        <v>97.70113794307747</v>
      </c>
      <c r="AL21" s="83">
        <v>100.4755881460612</v>
      </c>
      <c r="AM21" s="83">
        <v>95.993034378498251</v>
      </c>
      <c r="AN21" s="83">
        <v>93.629749683044736</v>
      </c>
      <c r="AO21" s="83">
        <v>92.667045515187397</v>
      </c>
      <c r="AP21" s="83">
        <v>92.109733471133495</v>
      </c>
      <c r="AQ21" s="83">
        <v>96.125491598443531</v>
      </c>
      <c r="AR21" s="83">
        <v>96.988524863272602</v>
      </c>
      <c r="AS21" s="83">
        <v>100.27666156586176</v>
      </c>
      <c r="AT21" s="83">
        <v>102.5755392947143</v>
      </c>
      <c r="AU21" s="83">
        <v>106.09811408808865</v>
      </c>
      <c r="AV21" s="83">
        <v>104.78105190992686</v>
      </c>
      <c r="AW21" s="83">
        <v>108.2503611547573</v>
      </c>
      <c r="AX21" s="83">
        <v>107.64168140509729</v>
      </c>
      <c r="AY21" s="83">
        <v>109.45430137748315</v>
      </c>
      <c r="AZ21" s="83">
        <v>113.92992912109929</v>
      </c>
      <c r="BA21" s="83">
        <v>116.21365315675197</v>
      </c>
      <c r="BB21" s="83">
        <v>118.32556618352257</v>
      </c>
      <c r="BC21" s="83">
        <v>118.16866399038618</v>
      </c>
      <c r="BD21" s="83">
        <v>117.62866178691714</v>
      </c>
      <c r="BE21" s="83">
        <v>120.79223485581454</v>
      </c>
      <c r="BF21" s="83">
        <v>119.10363902396087</v>
      </c>
      <c r="BG21" s="83">
        <v>118.10406335686484</v>
      </c>
      <c r="BH21" s="83">
        <v>117.24191544466316</v>
      </c>
      <c r="BI21" s="83">
        <v>117.66209920667526</v>
      </c>
      <c r="BJ21" s="83">
        <v>119.55513902790568</v>
      </c>
      <c r="BK21" s="83">
        <v>122.00363598387796</v>
      </c>
      <c r="BL21" s="83">
        <v>126.66417072861611</v>
      </c>
      <c r="BM21" s="83">
        <v>128.31784854946685</v>
      </c>
      <c r="BN21" s="83">
        <v>129.57207103712389</v>
      </c>
      <c r="BO21" s="83">
        <v>127.03091861759293</v>
      </c>
      <c r="BP21" s="83">
        <v>133.05787396642356</v>
      </c>
      <c r="BQ21" s="83">
        <v>136.29342251069184</v>
      </c>
      <c r="BR21" s="83">
        <v>137.8520825849763</v>
      </c>
      <c r="BS21" s="83">
        <v>139.84628140557686</v>
      </c>
      <c r="BT21" s="83">
        <v>147.30910901679914</v>
      </c>
      <c r="BU21" s="83">
        <v>146.58722011387351</v>
      </c>
      <c r="BV21" s="83">
        <v>147.31489674027335</v>
      </c>
      <c r="BW21" s="83">
        <v>149.65081518929816</v>
      </c>
      <c r="BX21" s="83">
        <v>151.48509794997062</v>
      </c>
      <c r="BY21" s="83">
        <v>155.36233233857777</v>
      </c>
      <c r="BZ21" s="83">
        <v>154.62273359255499</v>
      </c>
      <c r="CA21" s="83">
        <v>154.88534055398512</v>
      </c>
      <c r="CB21" s="83">
        <v>149.32389382062755</v>
      </c>
      <c r="CC21" s="83">
        <v>147.8829009479752</v>
      </c>
      <c r="CD21" s="83">
        <v>148.29221157860016</v>
      </c>
      <c r="CE21" s="83">
        <v>151.93626434232007</v>
      </c>
      <c r="CF21" s="83">
        <v>152.98152935039369</v>
      </c>
      <c r="CG21" s="83">
        <v>154.59620934952875</v>
      </c>
      <c r="CH21" s="83">
        <v>155.25562310975025</v>
      </c>
      <c r="CI21" s="83">
        <v>155.81647291887674</v>
      </c>
      <c r="CJ21" s="83">
        <v>157.10031609903382</v>
      </c>
      <c r="CK21" s="83">
        <v>156.84230526227583</v>
      </c>
      <c r="CL21" s="83">
        <v>157.87057440294018</v>
      </c>
      <c r="CM21" s="83">
        <v>159.53821568104249</v>
      </c>
      <c r="CN21" s="83">
        <v>160.79976793425672</v>
      </c>
      <c r="CO21" s="83">
        <v>158.90160565583406</v>
      </c>
      <c r="CP21" s="83">
        <v>157.78762044020283</v>
      </c>
      <c r="CQ21" s="83">
        <v>157.31391362822276</v>
      </c>
      <c r="CR21" s="83">
        <v>157.14621639816107</v>
      </c>
      <c r="CS21" s="83">
        <v>159.05511589258367</v>
      </c>
      <c r="CT21" s="83">
        <v>154.2915363122089</v>
      </c>
      <c r="CU21" s="83">
        <v>153.69360054887792</v>
      </c>
      <c r="CV21" s="83">
        <v>149.28406245546196</v>
      </c>
      <c r="CW21" s="83">
        <v>148.67842347072775</v>
      </c>
      <c r="CX21" s="83">
        <v>145.188151320375</v>
      </c>
      <c r="CY21" s="83">
        <v>147.94288619530556</v>
      </c>
      <c r="CZ21" s="83">
        <v>147.04749047560449</v>
      </c>
      <c r="DA21" s="83">
        <v>140.47597680001019</v>
      </c>
      <c r="DB21" s="83">
        <v>139.35217053676206</v>
      </c>
      <c r="DC21" s="83">
        <v>141.18501583588278</v>
      </c>
      <c r="DD21" s="83">
        <v>137.06691606632663</v>
      </c>
      <c r="DE21" s="83">
        <v>130.17470374747904</v>
      </c>
      <c r="DF21" s="83">
        <v>129.81598220503892</v>
      </c>
      <c r="DG21" s="83">
        <v>130.34609112311679</v>
      </c>
      <c r="DH21" s="83">
        <v>131.28894832638127</v>
      </c>
      <c r="DI21" s="83">
        <v>125.00133602812124</v>
      </c>
      <c r="DJ21" s="83">
        <v>124.65946439174928</v>
      </c>
      <c r="DK21" s="83">
        <v>133.84824218699674</v>
      </c>
      <c r="DL21" s="83">
        <v>135.76579268394283</v>
      </c>
      <c r="DM21" s="83">
        <v>136.92584929275213</v>
      </c>
      <c r="DN21" s="83">
        <v>142.27778869821481</v>
      </c>
      <c r="DO21" s="83">
        <v>151.33417473997429</v>
      </c>
      <c r="DP21" s="83">
        <v>152.11311736853844</v>
      </c>
      <c r="DQ21" s="83">
        <v>147.28996826610924</v>
      </c>
      <c r="DR21" s="83">
        <v>147.03324787805548</v>
      </c>
      <c r="DS21" s="83">
        <v>151.67157787964072</v>
      </c>
      <c r="DT21" s="83">
        <v>153.3969063937449</v>
      </c>
      <c r="DU21" s="83">
        <v>156.82363870312136</v>
      </c>
      <c r="DV21" s="83">
        <v>166.3843105818105</v>
      </c>
      <c r="DW21" s="83">
        <v>169.58854938077479</v>
      </c>
      <c r="DX21" s="83">
        <v>167.9830327034268</v>
      </c>
      <c r="DY21" s="83">
        <v>166.83142750979536</v>
      </c>
      <c r="DZ21" s="83">
        <v>166.56806388446384</v>
      </c>
      <c r="EA21" s="83">
        <v>167.91881393801637</v>
      </c>
      <c r="EB21" s="83">
        <v>168.68790490017165</v>
      </c>
      <c r="EC21" s="83">
        <v>169.50047715480079</v>
      </c>
      <c r="ED21" s="83">
        <v>172.92102464839337</v>
      </c>
      <c r="EE21" s="83">
        <v>177.1608423498466</v>
      </c>
      <c r="EF21" s="83">
        <v>173.81282531806934</v>
      </c>
      <c r="EG21" s="83">
        <v>175.88102221760627</v>
      </c>
      <c r="EH21" s="83">
        <v>171.84639895642454</v>
      </c>
      <c r="EI21" s="83">
        <v>173.45169165122778</v>
      </c>
      <c r="EJ21" s="83">
        <v>175.64929310880791</v>
      </c>
      <c r="EK21" s="83">
        <v>172.72822375585264</v>
      </c>
      <c r="EL21" s="83">
        <v>175.05241217702635</v>
      </c>
      <c r="EM21" s="83">
        <v>176.32749819475723</v>
      </c>
      <c r="EN21" s="83">
        <v>174.97922956867075</v>
      </c>
      <c r="EO21" s="83">
        <v>175.13308276972043</v>
      </c>
      <c r="EP21" s="83">
        <v>174.7845468028973</v>
      </c>
      <c r="EQ21" s="83">
        <v>177.21812090180325</v>
      </c>
      <c r="ER21" s="83">
        <v>181.79477087810963</v>
      </c>
      <c r="ES21" s="83">
        <v>184.57261825956959</v>
      </c>
      <c r="ET21" s="83">
        <v>184.04450187112246</v>
      </c>
      <c r="EU21" s="83">
        <v>184.42875506349176</v>
      </c>
      <c r="EV21" s="83">
        <v>184.76720779401759</v>
      </c>
      <c r="EW21" s="83">
        <v>185.16836495976247</v>
      </c>
      <c r="EX21" s="83">
        <v>190.37156031125991</v>
      </c>
      <c r="EY21" s="83">
        <v>190.8880445462041</v>
      </c>
      <c r="EZ21" s="83">
        <v>192.78693342198764</v>
      </c>
      <c r="FA21" s="83">
        <v>190.76032579776879</v>
      </c>
      <c r="FB21" s="83">
        <v>190.96169137889154</v>
      </c>
      <c r="FC21" s="83">
        <v>191.48610586324008</v>
      </c>
      <c r="FD21" s="83">
        <v>192.66941685941137</v>
      </c>
      <c r="FE21" s="83">
        <v>197.84433876751163</v>
      </c>
      <c r="FF21" s="83">
        <v>201.53453766795229</v>
      </c>
      <c r="FG21" s="83">
        <v>203.13599241337801</v>
      </c>
      <c r="FH21" s="83">
        <v>203.16962849221909</v>
      </c>
      <c r="FI21" s="83">
        <v>200.243492348644</v>
      </c>
      <c r="FJ21" s="83">
        <v>202.80597410536737</v>
      </c>
      <c r="FK21" s="83">
        <v>201.81302193384658</v>
      </c>
      <c r="FL21" s="83">
        <v>203.51032333279426</v>
      </c>
      <c r="FM21" s="83">
        <v>206.70479562083693</v>
      </c>
      <c r="FN21" s="83">
        <v>205.78738856402174</v>
      </c>
      <c r="FO21" s="83">
        <v>205.54066002769162</v>
      </c>
      <c r="FP21" s="83">
        <v>204.63822755441149</v>
      </c>
      <c r="FQ21" s="83">
        <v>208.42659560657142</v>
      </c>
      <c r="FR21" s="83">
        <v>211.30923896955659</v>
      </c>
      <c r="FS21" s="83">
        <v>211.72887141620228</v>
      </c>
      <c r="FT21" s="83">
        <v>217.52669051895512</v>
      </c>
      <c r="FU21" s="83">
        <v>219.21035343811135</v>
      </c>
      <c r="FV21" s="83">
        <v>218.62600192155824</v>
      </c>
      <c r="FW21" s="83">
        <v>223.05114593169787</v>
      </c>
      <c r="FX21" s="83">
        <v>224.24264618146751</v>
      </c>
      <c r="FY21" s="83">
        <v>225.08048061976348</v>
      </c>
      <c r="FZ21" s="83">
        <v>228.2029985723116</v>
      </c>
      <c r="GA21" s="83">
        <v>230.44857853713575</v>
      </c>
      <c r="GB21" s="83">
        <v>242.83151122468809</v>
      </c>
      <c r="GC21" s="83">
        <v>253.31796926051047</v>
      </c>
      <c r="GD21" s="83">
        <v>260.29832750104032</v>
      </c>
      <c r="GE21" s="83">
        <v>258.01330002605334</v>
      </c>
      <c r="GF21" s="83">
        <v>260.13605256681501</v>
      </c>
      <c r="GG21" s="83">
        <v>253.53078055718001</v>
      </c>
      <c r="GH21" s="83">
        <v>254.98744563663001</v>
      </c>
      <c r="GI21" s="83">
        <v>249.29925956119556</v>
      </c>
      <c r="GJ21" s="83">
        <v>245.4426178675472</v>
      </c>
      <c r="GK21" s="83">
        <v>252.85098930376006</v>
      </c>
      <c r="GL21" s="83">
        <v>257.23145477958889</v>
      </c>
      <c r="GM21" s="83">
        <v>252.06678416384284</v>
      </c>
      <c r="GN21" s="83">
        <v>250.95305809614976</v>
      </c>
      <c r="GO21" s="83">
        <v>250.47182739644512</v>
      </c>
      <c r="GP21" s="83">
        <v>252.72309454873272</v>
      </c>
      <c r="GQ21" s="83">
        <v>253.35068201479663</v>
      </c>
      <c r="GR21" s="83">
        <v>255.40139347652368</v>
      </c>
      <c r="GS21" s="83">
        <v>258.06934920078015</v>
      </c>
      <c r="GT21" s="83">
        <v>261.32680124681588</v>
      </c>
      <c r="GU21" s="83">
        <v>262.08122795469637</v>
      </c>
      <c r="GV21" s="83">
        <v>261.78049127166832</v>
      </c>
      <c r="GW21" s="83">
        <v>259.34223554475898</v>
      </c>
      <c r="GX21" s="83">
        <v>261.05807372477193</v>
      </c>
      <c r="GY21" s="83">
        <v>262.69998328272413</v>
      </c>
      <c r="GZ21" s="83">
        <v>262.54602042570826</v>
      </c>
      <c r="HA21" s="83">
        <v>269.76666428883914</v>
      </c>
      <c r="HB21" s="83">
        <v>269.41613637159747</v>
      </c>
      <c r="HC21" s="83">
        <v>268.63442144353712</v>
      </c>
      <c r="HD21" s="83">
        <v>266.30599125436464</v>
      </c>
      <c r="HE21" s="83">
        <v>263.64075460860391</v>
      </c>
      <c r="HF21" s="83">
        <v>263.50943654053975</v>
      </c>
      <c r="HG21" s="83">
        <v>262.98711723990783</v>
      </c>
      <c r="HH21" s="83">
        <v>266.48870889386109</v>
      </c>
      <c r="HI21" s="83">
        <v>271.26908734561039</v>
      </c>
      <c r="HJ21" s="83">
        <v>269.74768183833834</v>
      </c>
      <c r="HK21" s="83">
        <v>270.58357625775085</v>
      </c>
      <c r="HL21" s="83">
        <v>272.17584648802512</v>
      </c>
      <c r="HM21" s="83">
        <v>267.46211698009137</v>
      </c>
      <c r="HN21" s="83">
        <v>262.24706386541078</v>
      </c>
      <c r="HO21" s="83">
        <v>266.67759727169795</v>
      </c>
      <c r="HP21" s="83">
        <v>271.40631940201223</v>
      </c>
      <c r="HQ21" s="83">
        <v>270.36344244798119</v>
      </c>
      <c r="HR21" s="83">
        <v>271.96741023374858</v>
      </c>
      <c r="HS21" s="83">
        <v>271.74204459965216</v>
      </c>
      <c r="HT21" s="83">
        <v>260.33048875020881</v>
      </c>
      <c r="HU21" s="83">
        <v>262.10174261175035</v>
      </c>
      <c r="HV21" s="83">
        <v>246.53172112197021</v>
      </c>
      <c r="HW21" s="83">
        <v>260.97944725877153</v>
      </c>
      <c r="HX21" s="83">
        <v>267.33587507236928</v>
      </c>
      <c r="HY21" s="83">
        <v>272.65918015099413</v>
      </c>
      <c r="HZ21" s="83">
        <v>279.05884275160571</v>
      </c>
      <c r="IA21" s="83">
        <v>269.3845105120958</v>
      </c>
      <c r="IB21" s="83">
        <v>277.05572145532386</v>
      </c>
      <c r="IC21" s="83">
        <v>282.24573796622519</v>
      </c>
      <c r="ID21" s="83">
        <v>278.94715267480387</v>
      </c>
      <c r="IE21" s="83">
        <v>284.3970737575155</v>
      </c>
      <c r="IF21" s="83">
        <v>284.38478994581061</v>
      </c>
      <c r="IG21" s="83">
        <v>291.56730145368556</v>
      </c>
      <c r="IH21" s="83">
        <v>295.82064504575459</v>
      </c>
      <c r="II21" s="83">
        <v>295.5497536429753</v>
      </c>
      <c r="IJ21" s="83">
        <v>278.6839072000206</v>
      </c>
      <c r="IK21" s="83">
        <v>247.69863775728584</v>
      </c>
      <c r="IL21" s="83">
        <v>267.1373831343958</v>
      </c>
      <c r="IM21" s="83">
        <v>273.09015458176179</v>
      </c>
      <c r="IN21" s="83">
        <v>277.37062135863613</v>
      </c>
      <c r="IO21" s="83">
        <v>279.17431098987447</v>
      </c>
      <c r="IP21" s="83">
        <v>288.40551080213987</v>
      </c>
      <c r="IQ21" s="83">
        <v>286.25226773075457</v>
      </c>
      <c r="IR21" s="83">
        <v>284.00296922864237</v>
      </c>
      <c r="IS21" s="83">
        <v>299.30844629687908</v>
      </c>
      <c r="IT21" s="83">
        <v>304.78195302512495</v>
      </c>
      <c r="IU21" s="83">
        <v>303.48310848723543</v>
      </c>
      <c r="IV21" s="83">
        <v>303.37639187882235</v>
      </c>
      <c r="IW21" s="83">
        <v>313.27740277323477</v>
      </c>
      <c r="IX21" s="83">
        <v>317.38882787956248</v>
      </c>
      <c r="IY21" s="83">
        <v>318.32592671401164</v>
      </c>
      <c r="IZ21" s="83">
        <v>323.14829030922891</v>
      </c>
      <c r="JA21" s="83">
        <v>328.68136535590713</v>
      </c>
      <c r="JB21" s="83">
        <v>331.21227291622739</v>
      </c>
      <c r="JC21" s="83">
        <v>325.64377638718514</v>
      </c>
      <c r="JD21" s="83">
        <v>331.39057629808508</v>
      </c>
      <c r="JE21" s="83">
        <v>331.66887657355079</v>
      </c>
      <c r="JF21" s="83">
        <v>336.76227113154249</v>
      </c>
      <c r="JG21" s="83">
        <v>328.51583617087522</v>
      </c>
      <c r="JH21" s="83">
        <v>319.25751903252183</v>
      </c>
      <c r="JI21" s="83">
        <v>322.66359922238831</v>
      </c>
      <c r="JJ21" s="83">
        <v>314.82253168697736</v>
      </c>
      <c r="JK21" s="83">
        <v>311.43772118536276</v>
      </c>
      <c r="JL21" s="83">
        <v>298.18216403597188</v>
      </c>
      <c r="JM21" s="83">
        <v>314.88978442911866</v>
      </c>
      <c r="JN21" s="83">
        <v>306.60987633931251</v>
      </c>
      <c r="JO21" s="83">
        <v>290.76885803175213</v>
      </c>
      <c r="JP21" s="83">
        <v>299.90304174895914</v>
      </c>
      <c r="JQ21" s="83">
        <v>307.74987299398884</v>
      </c>
      <c r="JR21" s="201"/>
    </row>
    <row r="22" spans="1:278" s="199" customFormat="1" ht="15" customHeight="1" x14ac:dyDescent="0.25">
      <c r="A22" s="82" t="s">
        <v>55</v>
      </c>
      <c r="B22" s="83">
        <v>100</v>
      </c>
      <c r="C22" s="83">
        <v>100</v>
      </c>
      <c r="D22" s="83">
        <v>100</v>
      </c>
      <c r="E22" s="83">
        <v>100</v>
      </c>
      <c r="F22" s="83">
        <v>100</v>
      </c>
      <c r="G22" s="83">
        <v>100</v>
      </c>
      <c r="H22" s="83">
        <v>100</v>
      </c>
      <c r="I22" s="83">
        <v>100</v>
      </c>
      <c r="J22" s="83">
        <v>100</v>
      </c>
      <c r="K22" s="83">
        <v>100</v>
      </c>
      <c r="L22" s="83">
        <v>100</v>
      </c>
      <c r="M22" s="83">
        <v>100</v>
      </c>
      <c r="N22" s="83">
        <v>100</v>
      </c>
      <c r="O22" s="83">
        <v>100</v>
      </c>
      <c r="P22" s="83">
        <v>100</v>
      </c>
      <c r="Q22" s="83">
        <v>100</v>
      </c>
      <c r="R22" s="83">
        <v>97.696940561389141</v>
      </c>
      <c r="S22" s="83">
        <v>100.44647220586198</v>
      </c>
      <c r="T22" s="83">
        <v>102.46524516027578</v>
      </c>
      <c r="U22" s="83">
        <v>100.09798321414597</v>
      </c>
      <c r="V22" s="83">
        <v>98.252884851163643</v>
      </c>
      <c r="W22" s="83">
        <v>94.351964702641524</v>
      </c>
      <c r="X22" s="83">
        <v>87.036227664411626</v>
      </c>
      <c r="Y22" s="83">
        <v>88.520581568806662</v>
      </c>
      <c r="Z22" s="83">
        <v>91.971811820987853</v>
      </c>
      <c r="AA22" s="83">
        <v>91.103176606926198</v>
      </c>
      <c r="AB22" s="83">
        <v>89.512689350745674</v>
      </c>
      <c r="AC22" s="83">
        <v>88.350931612174861</v>
      </c>
      <c r="AD22" s="83">
        <v>87.515915715876091</v>
      </c>
      <c r="AE22" s="83">
        <v>86.067349326080645</v>
      </c>
      <c r="AF22" s="83">
        <v>85.963430896467415</v>
      </c>
      <c r="AG22" s="83">
        <v>84.07575070809969</v>
      </c>
      <c r="AH22" s="83">
        <v>81.738706306695676</v>
      </c>
      <c r="AI22" s="83">
        <v>82.203787208638403</v>
      </c>
      <c r="AJ22" s="83">
        <v>80.00314694758724</v>
      </c>
      <c r="AK22" s="83">
        <v>81.396735031041047</v>
      </c>
      <c r="AL22" s="83">
        <v>83.963487311047359</v>
      </c>
      <c r="AM22" s="83">
        <v>82.583596270928538</v>
      </c>
      <c r="AN22" s="83">
        <v>81.396655386415858</v>
      </c>
      <c r="AO22" s="83">
        <v>80.144348830151557</v>
      </c>
      <c r="AP22" s="83">
        <v>80.137524341560621</v>
      </c>
      <c r="AQ22" s="83">
        <v>83.41694538631161</v>
      </c>
      <c r="AR22" s="83">
        <v>82.927478237499557</v>
      </c>
      <c r="AS22" s="83">
        <v>84.393716385124819</v>
      </c>
      <c r="AT22" s="83">
        <v>87.698478636430536</v>
      </c>
      <c r="AU22" s="83">
        <v>90.250595371878759</v>
      </c>
      <c r="AV22" s="83">
        <v>88.891657697449588</v>
      </c>
      <c r="AW22" s="83">
        <v>90.930868903114828</v>
      </c>
      <c r="AX22" s="83">
        <v>90.450004621618817</v>
      </c>
      <c r="AY22" s="83">
        <v>90.691540553145586</v>
      </c>
      <c r="AZ22" s="83">
        <v>92.245226587490976</v>
      </c>
      <c r="BA22" s="83">
        <v>93.399590172635271</v>
      </c>
      <c r="BB22" s="83">
        <v>92.585060856860153</v>
      </c>
      <c r="BC22" s="83">
        <v>89.767011528145119</v>
      </c>
      <c r="BD22" s="83">
        <v>89.402221193783234</v>
      </c>
      <c r="BE22" s="83">
        <v>90.958351677177447</v>
      </c>
      <c r="BF22" s="83">
        <v>87.685154681172321</v>
      </c>
      <c r="BG22" s="83">
        <v>86.143912332277225</v>
      </c>
      <c r="BH22" s="83">
        <v>86.803809905145755</v>
      </c>
      <c r="BI22" s="83">
        <v>86.179158746619777</v>
      </c>
      <c r="BJ22" s="83">
        <v>86.085073022263913</v>
      </c>
      <c r="BK22" s="83">
        <v>86.855795290577092</v>
      </c>
      <c r="BL22" s="83">
        <v>88.395173637794997</v>
      </c>
      <c r="BM22" s="83">
        <v>89.729122726415085</v>
      </c>
      <c r="BN22" s="83">
        <v>90.177061892569029</v>
      </c>
      <c r="BO22" s="83">
        <v>89.296250307467758</v>
      </c>
      <c r="BP22" s="83">
        <v>93.451489314573053</v>
      </c>
      <c r="BQ22" s="83">
        <v>94.814590213431075</v>
      </c>
      <c r="BR22" s="83">
        <v>97.322944511309714</v>
      </c>
      <c r="BS22" s="83">
        <v>97.26385236712018</v>
      </c>
      <c r="BT22" s="83">
        <v>101.16246695839746</v>
      </c>
      <c r="BU22" s="83">
        <v>100.65878809271499</v>
      </c>
      <c r="BV22" s="83">
        <v>104.71075623468806</v>
      </c>
      <c r="BW22" s="83">
        <v>106.91625109141569</v>
      </c>
      <c r="BX22" s="83">
        <v>108.80672045489077</v>
      </c>
      <c r="BY22" s="83">
        <v>109.32103540266357</v>
      </c>
      <c r="BZ22" s="83">
        <v>110.25343088561642</v>
      </c>
      <c r="CA22" s="83">
        <v>109.44029636009202</v>
      </c>
      <c r="CB22" s="83">
        <v>106.07975788338804</v>
      </c>
      <c r="CC22" s="83">
        <v>105.26367233785965</v>
      </c>
      <c r="CD22" s="83">
        <v>105.79480309881895</v>
      </c>
      <c r="CE22" s="83">
        <v>107.08570516731392</v>
      </c>
      <c r="CF22" s="83">
        <v>108.04486425456372</v>
      </c>
      <c r="CG22" s="83">
        <v>109.34179934698778</v>
      </c>
      <c r="CH22" s="83">
        <v>109.6465122231678</v>
      </c>
      <c r="CI22" s="83">
        <v>112.57245303301519</v>
      </c>
      <c r="CJ22" s="83">
        <v>113.63992039320941</v>
      </c>
      <c r="CK22" s="83">
        <v>112.9978303666886</v>
      </c>
      <c r="CL22" s="83">
        <v>113.85350110103798</v>
      </c>
      <c r="CM22" s="83">
        <v>117.94633860548207</v>
      </c>
      <c r="CN22" s="83">
        <v>121.06524771909869</v>
      </c>
      <c r="CO22" s="83">
        <v>120.54529786537093</v>
      </c>
      <c r="CP22" s="83">
        <v>117.62922407088415</v>
      </c>
      <c r="CQ22" s="83">
        <v>117.24000143677989</v>
      </c>
      <c r="CR22" s="83">
        <v>118.07094240032323</v>
      </c>
      <c r="CS22" s="83">
        <v>119.72632253855325</v>
      </c>
      <c r="CT22" s="83">
        <v>117.48079858787146</v>
      </c>
      <c r="CU22" s="83">
        <v>116.90922040876475</v>
      </c>
      <c r="CV22" s="83">
        <v>111.18189633460902</v>
      </c>
      <c r="CW22" s="83">
        <v>110.46169389817622</v>
      </c>
      <c r="CX22" s="83">
        <v>109.65713819870787</v>
      </c>
      <c r="CY22" s="83">
        <v>111.74023095542942</v>
      </c>
      <c r="CZ22" s="83">
        <v>112.09696021867832</v>
      </c>
      <c r="DA22" s="83">
        <v>107.75841859949354</v>
      </c>
      <c r="DB22" s="83">
        <v>107.70748509692073</v>
      </c>
      <c r="DC22" s="83">
        <v>108.42262181522079</v>
      </c>
      <c r="DD22" s="83">
        <v>105.11449164244904</v>
      </c>
      <c r="DE22" s="83">
        <v>103.99197566159816</v>
      </c>
      <c r="DF22" s="83">
        <v>101.02653671884248</v>
      </c>
      <c r="DG22" s="83">
        <v>101.10032292657745</v>
      </c>
      <c r="DH22" s="83">
        <v>97.630724648483323</v>
      </c>
      <c r="DI22" s="83">
        <v>91.847983893528664</v>
      </c>
      <c r="DJ22" s="83">
        <v>96.842505622689899</v>
      </c>
      <c r="DK22" s="83">
        <v>103.09425515203124</v>
      </c>
      <c r="DL22" s="83">
        <v>106.56560981070099</v>
      </c>
      <c r="DM22" s="83">
        <v>105.75930749017745</v>
      </c>
      <c r="DN22" s="83">
        <v>111.88786069710498</v>
      </c>
      <c r="DO22" s="83">
        <v>114.61087615684056</v>
      </c>
      <c r="DP22" s="83">
        <v>118.69367260012419</v>
      </c>
      <c r="DQ22" s="83">
        <v>116.29096618138092</v>
      </c>
      <c r="DR22" s="83">
        <v>119.17424157997897</v>
      </c>
      <c r="DS22" s="83">
        <v>123.86197003641371</v>
      </c>
      <c r="DT22" s="83">
        <v>121.04269760847544</v>
      </c>
      <c r="DU22" s="83">
        <v>121.84561382082376</v>
      </c>
      <c r="DV22" s="83">
        <v>128.42788015637348</v>
      </c>
      <c r="DW22" s="83">
        <v>129.01928456239432</v>
      </c>
      <c r="DX22" s="83">
        <v>123.39764872372739</v>
      </c>
      <c r="DY22" s="83">
        <v>121.11388742830412</v>
      </c>
      <c r="DZ22" s="83">
        <v>124.05203635158655</v>
      </c>
      <c r="EA22" s="83">
        <v>121.2278189503016</v>
      </c>
      <c r="EB22" s="83">
        <v>124.32037020365912</v>
      </c>
      <c r="EC22" s="83">
        <v>126.43019271403132</v>
      </c>
      <c r="ED22" s="83">
        <v>126.6142429535501</v>
      </c>
      <c r="EE22" s="83">
        <v>132.34475733576127</v>
      </c>
      <c r="EF22" s="83">
        <v>133.70164539217203</v>
      </c>
      <c r="EG22" s="83">
        <v>136.55548029099654</v>
      </c>
      <c r="EH22" s="83">
        <v>135.11980065491014</v>
      </c>
      <c r="EI22" s="83">
        <v>137.66207616364707</v>
      </c>
      <c r="EJ22" s="83">
        <v>136.98714058675506</v>
      </c>
      <c r="EK22" s="83">
        <v>134.58790208246174</v>
      </c>
      <c r="EL22" s="83">
        <v>133.67850480856839</v>
      </c>
      <c r="EM22" s="83">
        <v>124.16778083127515</v>
      </c>
      <c r="EN22" s="83">
        <v>119.66208137178596</v>
      </c>
      <c r="EO22" s="83">
        <v>126.85939130362647</v>
      </c>
      <c r="EP22" s="83">
        <v>126.73420928465733</v>
      </c>
      <c r="EQ22" s="83">
        <v>129.12442023009137</v>
      </c>
      <c r="ER22" s="83">
        <v>133.94693326829645</v>
      </c>
      <c r="ES22" s="83">
        <v>138.03150073651909</v>
      </c>
      <c r="ET22" s="83">
        <v>139.41028477633208</v>
      </c>
      <c r="EU22" s="83">
        <v>138.6417543549521</v>
      </c>
      <c r="EV22" s="83">
        <v>134.59981553849005</v>
      </c>
      <c r="EW22" s="83">
        <v>137.26449263297786</v>
      </c>
      <c r="EX22" s="83">
        <v>142.36480495120466</v>
      </c>
      <c r="EY22" s="83">
        <v>142.7015425164297</v>
      </c>
      <c r="EZ22" s="83">
        <v>143.97888206407276</v>
      </c>
      <c r="FA22" s="83">
        <v>142.99293829730837</v>
      </c>
      <c r="FB22" s="83">
        <v>144.31774964558568</v>
      </c>
      <c r="FC22" s="83">
        <v>144.99319621565698</v>
      </c>
      <c r="FD22" s="83">
        <v>147.95836070320254</v>
      </c>
      <c r="FE22" s="83">
        <v>151.07650551515101</v>
      </c>
      <c r="FF22" s="83">
        <v>154.5663816983845</v>
      </c>
      <c r="FG22" s="83">
        <v>156.43926070208525</v>
      </c>
      <c r="FH22" s="83">
        <v>157.98592993745288</v>
      </c>
      <c r="FI22" s="83">
        <v>152.50919705555128</v>
      </c>
      <c r="FJ22" s="83">
        <v>155.07890887536547</v>
      </c>
      <c r="FK22" s="83">
        <v>151.73843214766021</v>
      </c>
      <c r="FL22" s="83">
        <v>156.06424819020347</v>
      </c>
      <c r="FM22" s="83">
        <v>160.76748434212266</v>
      </c>
      <c r="FN22" s="83">
        <v>164.28630481670513</v>
      </c>
      <c r="FO22" s="83">
        <v>166.02289421100409</v>
      </c>
      <c r="FP22" s="83">
        <v>162.41998605666501</v>
      </c>
      <c r="FQ22" s="83">
        <v>165.85780116011298</v>
      </c>
      <c r="FR22" s="83">
        <v>166.99760582444486</v>
      </c>
      <c r="FS22" s="83">
        <v>166.37524312457583</v>
      </c>
      <c r="FT22" s="83">
        <v>172.15188871623241</v>
      </c>
      <c r="FU22" s="83">
        <v>174.58347417423784</v>
      </c>
      <c r="FV22" s="83">
        <v>174.81453252939207</v>
      </c>
      <c r="FW22" s="83">
        <v>180.19434598984319</v>
      </c>
      <c r="FX22" s="83">
        <v>181.68532601905025</v>
      </c>
      <c r="FY22" s="83">
        <v>183.63294415703021</v>
      </c>
      <c r="FZ22" s="83">
        <v>185.96079175016729</v>
      </c>
      <c r="GA22" s="83">
        <v>187.43928315113394</v>
      </c>
      <c r="GB22" s="83">
        <v>195.63244887116269</v>
      </c>
      <c r="GC22" s="83">
        <v>205.52413702800382</v>
      </c>
      <c r="GD22" s="83">
        <v>211.28589502793318</v>
      </c>
      <c r="GE22" s="83">
        <v>207.90945768812875</v>
      </c>
      <c r="GF22" s="83">
        <v>213.30534605686083</v>
      </c>
      <c r="GG22" s="83">
        <v>206.40282787029233</v>
      </c>
      <c r="GH22" s="83">
        <v>210.92339386312389</v>
      </c>
      <c r="GI22" s="83">
        <v>197.74578377345193</v>
      </c>
      <c r="GJ22" s="83">
        <v>192.05529803650083</v>
      </c>
      <c r="GK22" s="83">
        <v>205.06244663163889</v>
      </c>
      <c r="GL22" s="83">
        <v>212.0546355055705</v>
      </c>
      <c r="GM22" s="83">
        <v>204.49812774854249</v>
      </c>
      <c r="GN22" s="83">
        <v>194.74775937536253</v>
      </c>
      <c r="GO22" s="83">
        <v>192.52429256693318</v>
      </c>
      <c r="GP22" s="83">
        <v>195.86830136660717</v>
      </c>
      <c r="GQ22" s="83">
        <v>196.23757801464498</v>
      </c>
      <c r="GR22" s="83">
        <v>202.55800016542091</v>
      </c>
      <c r="GS22" s="83">
        <v>200.67612121320317</v>
      </c>
      <c r="GT22" s="83">
        <v>206.4572580782401</v>
      </c>
      <c r="GU22" s="83">
        <v>207.79543306880356</v>
      </c>
      <c r="GV22" s="83">
        <v>207.33548153559562</v>
      </c>
      <c r="GW22" s="83">
        <v>207.4434989726021</v>
      </c>
      <c r="GX22" s="83">
        <v>211.96998318911534</v>
      </c>
      <c r="GY22" s="83">
        <v>216.89232776150837</v>
      </c>
      <c r="GZ22" s="83">
        <v>216.76669487034067</v>
      </c>
      <c r="HA22" s="83">
        <v>223.95592028881529</v>
      </c>
      <c r="HB22" s="83">
        <v>225.43920103723337</v>
      </c>
      <c r="HC22" s="83">
        <v>225.99385660545454</v>
      </c>
      <c r="HD22" s="83">
        <v>224.19038305606406</v>
      </c>
      <c r="HE22" s="83">
        <v>222.44000082019565</v>
      </c>
      <c r="HF22" s="83">
        <v>221.90175034742137</v>
      </c>
      <c r="HG22" s="83">
        <v>221.08411421141389</v>
      </c>
      <c r="HH22" s="83">
        <v>224.99604341299093</v>
      </c>
      <c r="HI22" s="83">
        <v>230.53865326361338</v>
      </c>
      <c r="HJ22" s="83">
        <v>228.7797205002978</v>
      </c>
      <c r="HK22" s="83">
        <v>230.12854602851274</v>
      </c>
      <c r="HL22" s="83">
        <v>232.29302316637228</v>
      </c>
      <c r="HM22" s="83">
        <v>227.93860867331517</v>
      </c>
      <c r="HN22" s="83">
        <v>221.19947706028705</v>
      </c>
      <c r="HO22" s="83">
        <v>227.06715800715401</v>
      </c>
      <c r="HP22" s="83">
        <v>230.99049098107909</v>
      </c>
      <c r="HQ22" s="83">
        <v>228.9721437650405</v>
      </c>
      <c r="HR22" s="83">
        <v>233.5900164377517</v>
      </c>
      <c r="HS22" s="83">
        <v>234.55519696493778</v>
      </c>
      <c r="HT22" s="83">
        <v>231.39199913163102</v>
      </c>
      <c r="HU22" s="83">
        <v>231.64630015325292</v>
      </c>
      <c r="HV22" s="83">
        <v>227.30368598682551</v>
      </c>
      <c r="HW22" s="83">
        <v>232.80709420555129</v>
      </c>
      <c r="HX22" s="83">
        <v>235.0831818416176</v>
      </c>
      <c r="HY22" s="83">
        <v>237.40839676057007</v>
      </c>
      <c r="HZ22" s="83">
        <v>238.78082712528496</v>
      </c>
      <c r="IA22" s="83">
        <v>236.78094180819156</v>
      </c>
      <c r="IB22" s="83">
        <v>239.63016501320755</v>
      </c>
      <c r="IC22" s="83">
        <v>241.467185103649</v>
      </c>
      <c r="ID22" s="83">
        <v>241.0344663229001</v>
      </c>
      <c r="IE22" s="83">
        <v>241.74241236252351</v>
      </c>
      <c r="IF22" s="83">
        <v>240.86514869404056</v>
      </c>
      <c r="IG22" s="83">
        <v>242.1001688082298</v>
      </c>
      <c r="IH22" s="83">
        <v>242.90896195523305</v>
      </c>
      <c r="II22" s="83">
        <v>244.03995155098022</v>
      </c>
      <c r="IJ22" s="83">
        <v>239.47297855116574</v>
      </c>
      <c r="IK22" s="83">
        <v>224.0961975000493</v>
      </c>
      <c r="IL22" s="83">
        <v>231.16389834586371</v>
      </c>
      <c r="IM22" s="83">
        <v>233.8417220130822</v>
      </c>
      <c r="IN22" s="83">
        <v>235.96208774375935</v>
      </c>
      <c r="IO22" s="83">
        <v>237.44300998044938</v>
      </c>
      <c r="IP22" s="83">
        <v>239.62049154695029</v>
      </c>
      <c r="IQ22" s="83">
        <v>239.27322774706505</v>
      </c>
      <c r="IR22" s="83">
        <v>235.74965154743612</v>
      </c>
      <c r="IS22" s="83">
        <v>252.45205495856763</v>
      </c>
      <c r="IT22" s="83">
        <v>257.77135411718353</v>
      </c>
      <c r="IU22" s="83">
        <v>257.64722775046471</v>
      </c>
      <c r="IV22" s="83">
        <v>261.19911208434939</v>
      </c>
      <c r="IW22" s="83">
        <v>273.24618445324307</v>
      </c>
      <c r="IX22" s="83">
        <v>277.69459344495147</v>
      </c>
      <c r="IY22" s="83">
        <v>278.67228536225139</v>
      </c>
      <c r="IZ22" s="83">
        <v>287.01219859307946</v>
      </c>
      <c r="JA22" s="83">
        <v>289.04857894694828</v>
      </c>
      <c r="JB22" s="83">
        <v>294.86682926472633</v>
      </c>
      <c r="JC22" s="83">
        <v>288.11495581949902</v>
      </c>
      <c r="JD22" s="83">
        <v>302.43274412872535</v>
      </c>
      <c r="JE22" s="83">
        <v>302.47499360217932</v>
      </c>
      <c r="JF22" s="83">
        <v>310.56350957359842</v>
      </c>
      <c r="JG22" s="83">
        <v>299.08021060530564</v>
      </c>
      <c r="JH22" s="83">
        <v>290.50144859336075</v>
      </c>
      <c r="JI22" s="83">
        <v>296.36929610141834</v>
      </c>
      <c r="JJ22" s="83">
        <v>289.28081142687739</v>
      </c>
      <c r="JK22" s="83">
        <v>284.59211032298987</v>
      </c>
      <c r="JL22" s="83">
        <v>268.62731322099808</v>
      </c>
      <c r="JM22" s="83">
        <v>289.15938115547794</v>
      </c>
      <c r="JN22" s="83">
        <v>281.08729468279671</v>
      </c>
      <c r="JO22" s="83">
        <v>263.13512867103805</v>
      </c>
      <c r="JP22" s="83">
        <v>274.10189614790676</v>
      </c>
      <c r="JQ22" s="83">
        <v>282.43616035062195</v>
      </c>
      <c r="JR22" s="201"/>
    </row>
    <row r="23" spans="1:278" s="199" customFormat="1" ht="15" customHeight="1" x14ac:dyDescent="0.25">
      <c r="A23" s="82" t="s">
        <v>56</v>
      </c>
      <c r="B23" s="83">
        <v>100</v>
      </c>
      <c r="C23" s="83">
        <v>100</v>
      </c>
      <c r="D23" s="83">
        <v>100</v>
      </c>
      <c r="E23" s="83">
        <v>100</v>
      </c>
      <c r="F23" s="83">
        <v>100</v>
      </c>
      <c r="G23" s="83">
        <v>100</v>
      </c>
      <c r="H23" s="83">
        <v>100</v>
      </c>
      <c r="I23" s="83">
        <v>100</v>
      </c>
      <c r="J23" s="83">
        <v>100</v>
      </c>
      <c r="K23" s="83">
        <v>100</v>
      </c>
      <c r="L23" s="83">
        <v>100</v>
      </c>
      <c r="M23" s="83">
        <v>100</v>
      </c>
      <c r="N23" s="83">
        <v>100</v>
      </c>
      <c r="O23" s="83">
        <v>100</v>
      </c>
      <c r="P23" s="83">
        <v>100</v>
      </c>
      <c r="Q23" s="83">
        <v>100</v>
      </c>
      <c r="R23" s="83">
        <v>99.039199464981039</v>
      </c>
      <c r="S23" s="83">
        <v>101.55138884872156</v>
      </c>
      <c r="T23" s="83">
        <v>104.22308120841993</v>
      </c>
      <c r="U23" s="83">
        <v>102.24143761025935</v>
      </c>
      <c r="V23" s="83">
        <v>100.68969851345709</v>
      </c>
      <c r="W23" s="83">
        <v>96.80856950978378</v>
      </c>
      <c r="X23" s="83">
        <v>89.840123759658965</v>
      </c>
      <c r="Y23" s="83">
        <v>92.396994791410748</v>
      </c>
      <c r="Z23" s="83">
        <v>95.91821887442876</v>
      </c>
      <c r="AA23" s="83">
        <v>96.753980844632267</v>
      </c>
      <c r="AB23" s="83">
        <v>94.296300069339125</v>
      </c>
      <c r="AC23" s="83">
        <v>94.413403013354369</v>
      </c>
      <c r="AD23" s="83">
        <v>95.194396190821962</v>
      </c>
      <c r="AE23" s="83">
        <v>93.136257732168929</v>
      </c>
      <c r="AF23" s="83">
        <v>91.647616999942699</v>
      </c>
      <c r="AG23" s="83">
        <v>88.773279263071004</v>
      </c>
      <c r="AH23" s="83">
        <v>87.088859595971329</v>
      </c>
      <c r="AI23" s="83">
        <v>87.508423704036375</v>
      </c>
      <c r="AJ23" s="83">
        <v>84.974512210379274</v>
      </c>
      <c r="AK23" s="83">
        <v>87.178419486446202</v>
      </c>
      <c r="AL23" s="83">
        <v>88.900213266080982</v>
      </c>
      <c r="AM23" s="83">
        <v>86.980796887311968</v>
      </c>
      <c r="AN23" s="83">
        <v>85.777275659361379</v>
      </c>
      <c r="AO23" s="83">
        <v>85.696680920167125</v>
      </c>
      <c r="AP23" s="83">
        <v>84.929343755210326</v>
      </c>
      <c r="AQ23" s="83">
        <v>86.697488148379094</v>
      </c>
      <c r="AR23" s="83">
        <v>87.780896581382962</v>
      </c>
      <c r="AS23" s="83">
        <v>88.793428557520954</v>
      </c>
      <c r="AT23" s="83">
        <v>89.144910533049725</v>
      </c>
      <c r="AU23" s="83">
        <v>90.093342566716274</v>
      </c>
      <c r="AV23" s="83">
        <v>89.573590639096395</v>
      </c>
      <c r="AW23" s="83">
        <v>90.545322605246781</v>
      </c>
      <c r="AX23" s="83">
        <v>90.350894194157902</v>
      </c>
      <c r="AY23" s="83">
        <v>91.370790140362487</v>
      </c>
      <c r="AZ23" s="83">
        <v>92.769677897389272</v>
      </c>
      <c r="BA23" s="83">
        <v>94.275354240678979</v>
      </c>
      <c r="BB23" s="83">
        <v>94.568952721387973</v>
      </c>
      <c r="BC23" s="83">
        <v>93.88509404166301</v>
      </c>
      <c r="BD23" s="83">
        <v>93.227658269753633</v>
      </c>
      <c r="BE23" s="83">
        <v>93.777900689561989</v>
      </c>
      <c r="BF23" s="83">
        <v>93.645475440046354</v>
      </c>
      <c r="BG23" s="83">
        <v>94.160894737669494</v>
      </c>
      <c r="BH23" s="83">
        <v>94.464413846840216</v>
      </c>
      <c r="BI23" s="83">
        <v>94.618234990152473</v>
      </c>
      <c r="BJ23" s="83">
        <v>95.548297082625794</v>
      </c>
      <c r="BK23" s="83">
        <v>96.383650054408605</v>
      </c>
      <c r="BL23" s="83">
        <v>97.553698251932389</v>
      </c>
      <c r="BM23" s="83">
        <v>97.874743016146439</v>
      </c>
      <c r="BN23" s="83">
        <v>97.892245620471257</v>
      </c>
      <c r="BO23" s="83">
        <v>98.146575874064425</v>
      </c>
      <c r="BP23" s="83">
        <v>100.57994754755302</v>
      </c>
      <c r="BQ23" s="83">
        <v>101.90540199096193</v>
      </c>
      <c r="BR23" s="83">
        <v>102.81928181153857</v>
      </c>
      <c r="BS23" s="83">
        <v>103.24887875372137</v>
      </c>
      <c r="BT23" s="83">
        <v>105.259321377308</v>
      </c>
      <c r="BU23" s="83">
        <v>103.64062893507536</v>
      </c>
      <c r="BV23" s="83">
        <v>105.16338707331791</v>
      </c>
      <c r="BW23" s="83">
        <v>106.99538709040432</v>
      </c>
      <c r="BX23" s="83">
        <v>107.7253852227678</v>
      </c>
      <c r="BY23" s="83">
        <v>108.15466773504521</v>
      </c>
      <c r="BZ23" s="83">
        <v>107.21082987177525</v>
      </c>
      <c r="CA23" s="83">
        <v>106.78282284629044</v>
      </c>
      <c r="CB23" s="83">
        <v>104.6316905554492</v>
      </c>
      <c r="CC23" s="83">
        <v>104.4593648871621</v>
      </c>
      <c r="CD23" s="83">
        <v>105.76352325105672</v>
      </c>
      <c r="CE23" s="83">
        <v>106.98822220569528</v>
      </c>
      <c r="CF23" s="83">
        <v>108.14998106460533</v>
      </c>
      <c r="CG23" s="83">
        <v>109.09985894715614</v>
      </c>
      <c r="CH23" s="83">
        <v>109.69550141535775</v>
      </c>
      <c r="CI23" s="83">
        <v>110.53490045770674</v>
      </c>
      <c r="CJ23" s="83">
        <v>110.91877554819625</v>
      </c>
      <c r="CK23" s="83">
        <v>110.89358620064056</v>
      </c>
      <c r="CL23" s="83">
        <v>111.42613865090962</v>
      </c>
      <c r="CM23" s="83">
        <v>112.06622401793102</v>
      </c>
      <c r="CN23" s="83">
        <v>112.70651215410764</v>
      </c>
      <c r="CO23" s="83">
        <v>111.74411358391366</v>
      </c>
      <c r="CP23" s="83">
        <v>111.45105145361337</v>
      </c>
      <c r="CQ23" s="83">
        <v>112.04701391351446</v>
      </c>
      <c r="CR23" s="83">
        <v>112.14460720691194</v>
      </c>
      <c r="CS23" s="83">
        <v>113.21397770893168</v>
      </c>
      <c r="CT23" s="83">
        <v>112.38231042398097</v>
      </c>
      <c r="CU23" s="83">
        <v>111.73388380281074</v>
      </c>
      <c r="CV23" s="83">
        <v>110.47537932734851</v>
      </c>
      <c r="CW23" s="83">
        <v>110.7018427951179</v>
      </c>
      <c r="CX23" s="83">
        <v>108.85955989975473</v>
      </c>
      <c r="CY23" s="83">
        <v>110.26316146265945</v>
      </c>
      <c r="CZ23" s="83">
        <v>109.84537139144707</v>
      </c>
      <c r="DA23" s="83">
        <v>105.92914584796002</v>
      </c>
      <c r="DB23" s="83">
        <v>106.66441971898065</v>
      </c>
      <c r="DC23" s="83">
        <v>109.05513512229381</v>
      </c>
      <c r="DD23" s="83">
        <v>105.22410339956697</v>
      </c>
      <c r="DE23" s="83">
        <v>100.91552555411822</v>
      </c>
      <c r="DF23" s="83">
        <v>102.2726904367708</v>
      </c>
      <c r="DG23" s="83">
        <v>103.92992898924966</v>
      </c>
      <c r="DH23" s="83">
        <v>102.95966026510675</v>
      </c>
      <c r="DI23" s="83">
        <v>102.30264721483159</v>
      </c>
      <c r="DJ23" s="83">
        <v>104.25557191923916</v>
      </c>
      <c r="DK23" s="83">
        <v>107.28997366490908</v>
      </c>
      <c r="DL23" s="83">
        <v>108.59786243087815</v>
      </c>
      <c r="DM23" s="83">
        <v>109.42065343203637</v>
      </c>
      <c r="DN23" s="83">
        <v>113.04865555187537</v>
      </c>
      <c r="DO23" s="83">
        <v>114.13183534308314</v>
      </c>
      <c r="DP23" s="83">
        <v>116.003789827283</v>
      </c>
      <c r="DQ23" s="83">
        <v>115.84258063049167</v>
      </c>
      <c r="DR23" s="83">
        <v>116.85321315256859</v>
      </c>
      <c r="DS23" s="83">
        <v>118.82079099334274</v>
      </c>
      <c r="DT23" s="83">
        <v>118.75831937321607</v>
      </c>
      <c r="DU23" s="83">
        <v>119.66725308173299</v>
      </c>
      <c r="DV23" s="83">
        <v>122.31976030818585</v>
      </c>
      <c r="DW23" s="83">
        <v>123.16646724205579</v>
      </c>
      <c r="DX23" s="83">
        <v>122.03684201545481</v>
      </c>
      <c r="DY23" s="83">
        <v>121.90582845117248</v>
      </c>
      <c r="DZ23" s="83">
        <v>123.29278752501672</v>
      </c>
      <c r="EA23" s="83">
        <v>124.09599292470638</v>
      </c>
      <c r="EB23" s="83">
        <v>125.23776796004064</v>
      </c>
      <c r="EC23" s="83">
        <v>125.55015566742672</v>
      </c>
      <c r="ED23" s="83">
        <v>124.91316204010712</v>
      </c>
      <c r="EE23" s="83">
        <v>126.29952360901545</v>
      </c>
      <c r="EF23" s="83">
        <v>125.97274575205216</v>
      </c>
      <c r="EG23" s="83">
        <v>126.68068226294602</v>
      </c>
      <c r="EH23" s="83">
        <v>126.0667836185042</v>
      </c>
      <c r="EI23" s="83">
        <v>126.93845384211831</v>
      </c>
      <c r="EJ23" s="83">
        <v>127.83779527046541</v>
      </c>
      <c r="EK23" s="83">
        <v>126.85685382527012</v>
      </c>
      <c r="EL23" s="83">
        <v>127.82148569206191</v>
      </c>
      <c r="EM23" s="83">
        <v>126.24675723361571</v>
      </c>
      <c r="EN23" s="83">
        <v>125.45789897119346</v>
      </c>
      <c r="EO23" s="83">
        <v>127.24499584497876</v>
      </c>
      <c r="EP23" s="83">
        <v>127.36419590406614</v>
      </c>
      <c r="EQ23" s="83">
        <v>129.74628766367388</v>
      </c>
      <c r="ER23" s="83">
        <v>131.08740510124593</v>
      </c>
      <c r="ES23" s="83">
        <v>132.22611297502911</v>
      </c>
      <c r="ET23" s="83">
        <v>132.68626901566762</v>
      </c>
      <c r="EU23" s="83">
        <v>133.25965664491295</v>
      </c>
      <c r="EV23" s="83">
        <v>133.51953465738197</v>
      </c>
      <c r="EW23" s="83">
        <v>133.87676014760976</v>
      </c>
      <c r="EX23" s="83">
        <v>136.75584437827953</v>
      </c>
      <c r="EY23" s="83">
        <v>137.26021303127894</v>
      </c>
      <c r="EZ23" s="83">
        <v>137.49303349772956</v>
      </c>
      <c r="FA23" s="83">
        <v>137.50471679156138</v>
      </c>
      <c r="FB23" s="83">
        <v>138.82461472688371</v>
      </c>
      <c r="FC23" s="83">
        <v>139.37473838399964</v>
      </c>
      <c r="FD23" s="83">
        <v>138.8427563646818</v>
      </c>
      <c r="FE23" s="83">
        <v>140.81354131664315</v>
      </c>
      <c r="FF23" s="83">
        <v>142.19019007319991</v>
      </c>
      <c r="FG23" s="83">
        <v>143.61082043506184</v>
      </c>
      <c r="FH23" s="83">
        <v>143.40974263650355</v>
      </c>
      <c r="FI23" s="83">
        <v>140.14455529886808</v>
      </c>
      <c r="FJ23" s="83">
        <v>141.041716539367</v>
      </c>
      <c r="FK23" s="83">
        <v>139.31114281032663</v>
      </c>
      <c r="FL23" s="83">
        <v>141.13420389336423</v>
      </c>
      <c r="FM23" s="83">
        <v>143.26697802614768</v>
      </c>
      <c r="FN23" s="83">
        <v>144.56713789918987</v>
      </c>
      <c r="FO23" s="83">
        <v>144.52051840719199</v>
      </c>
      <c r="FP23" s="83">
        <v>144.3633370196417</v>
      </c>
      <c r="FQ23" s="83">
        <v>145.51971721199286</v>
      </c>
      <c r="FR23" s="83">
        <v>146.2416754119138</v>
      </c>
      <c r="FS23" s="83">
        <v>146.47830441021955</v>
      </c>
      <c r="FT23" s="83">
        <v>148.7335958502822</v>
      </c>
      <c r="FU23" s="83">
        <v>149.60111921033121</v>
      </c>
      <c r="FV23" s="83">
        <v>149.78858202900872</v>
      </c>
      <c r="FW23" s="83">
        <v>151.73855840925773</v>
      </c>
      <c r="FX23" s="83">
        <v>152.00684914928337</v>
      </c>
      <c r="FY23" s="83">
        <v>152.69727146594803</v>
      </c>
      <c r="FZ23" s="83">
        <v>153.33802100250986</v>
      </c>
      <c r="GA23" s="83">
        <v>153.35376964568741</v>
      </c>
      <c r="GB23" s="83">
        <v>156.22461578260993</v>
      </c>
      <c r="GC23" s="83">
        <v>158.43757772662977</v>
      </c>
      <c r="GD23" s="83">
        <v>159.90781212087546</v>
      </c>
      <c r="GE23" s="83">
        <v>158.87541584265816</v>
      </c>
      <c r="GF23" s="83">
        <v>159.13699843147302</v>
      </c>
      <c r="GG23" s="83">
        <v>156.29520637109056</v>
      </c>
      <c r="GH23" s="83">
        <v>157.63880447245094</v>
      </c>
      <c r="GI23" s="83">
        <v>154.34142915230225</v>
      </c>
      <c r="GJ23" s="83">
        <v>152.91016585153275</v>
      </c>
      <c r="GK23" s="83">
        <v>156.26245092948511</v>
      </c>
      <c r="GL23" s="83">
        <v>158.27231816775728</v>
      </c>
      <c r="GM23" s="83">
        <v>155.8943349390575</v>
      </c>
      <c r="GN23" s="83">
        <v>154.50464314941712</v>
      </c>
      <c r="GO23" s="83">
        <v>154.33004699854689</v>
      </c>
      <c r="GP23" s="83">
        <v>156.07412567628825</v>
      </c>
      <c r="GQ23" s="83">
        <v>156.50223603157966</v>
      </c>
      <c r="GR23" s="83">
        <v>158.2783442841318</v>
      </c>
      <c r="GS23" s="83">
        <v>158.77365772517049</v>
      </c>
      <c r="GT23" s="83">
        <v>160.52758533771149</v>
      </c>
      <c r="GU23" s="83">
        <v>161.31918469257303</v>
      </c>
      <c r="GV23" s="83">
        <v>161.48071363920297</v>
      </c>
      <c r="GW23" s="83">
        <v>161.01422847477903</v>
      </c>
      <c r="GX23" s="83">
        <v>161.24791496620927</v>
      </c>
      <c r="GY23" s="83">
        <v>163.07867607399717</v>
      </c>
      <c r="GZ23" s="83">
        <v>162.83042900167328</v>
      </c>
      <c r="HA23" s="83">
        <v>165.50902692183405</v>
      </c>
      <c r="HB23" s="83">
        <v>165.71232042044528</v>
      </c>
      <c r="HC23" s="83">
        <v>166.10000094856881</v>
      </c>
      <c r="HD23" s="83">
        <v>165.99640861439121</v>
      </c>
      <c r="HE23" s="83">
        <v>165.53188490717861</v>
      </c>
      <c r="HF23" s="83">
        <v>165.59694187093524</v>
      </c>
      <c r="HG23" s="83">
        <v>166.12450803350632</v>
      </c>
      <c r="HH23" s="83">
        <v>167.15985697819679</v>
      </c>
      <c r="HI23" s="83">
        <v>168.58136219917688</v>
      </c>
      <c r="HJ23" s="83">
        <v>168.29134247172465</v>
      </c>
      <c r="HK23" s="83">
        <v>168.43930408546925</v>
      </c>
      <c r="HL23" s="83">
        <v>168.45622152940061</v>
      </c>
      <c r="HM23" s="83">
        <v>166.8381440027886</v>
      </c>
      <c r="HN23" s="83">
        <v>165.95797486785116</v>
      </c>
      <c r="HO23" s="83">
        <v>167.18589872820925</v>
      </c>
      <c r="HP23" s="83">
        <v>168.06315864126432</v>
      </c>
      <c r="HQ23" s="83">
        <v>167.41545874036993</v>
      </c>
      <c r="HR23" s="83">
        <v>168.50635538639202</v>
      </c>
      <c r="HS23" s="83">
        <v>168.49442368654459</v>
      </c>
      <c r="HT23" s="83">
        <v>157.40425812086045</v>
      </c>
      <c r="HU23" s="83">
        <v>158.12497756456392</v>
      </c>
      <c r="HV23" s="83">
        <v>147.88674255703717</v>
      </c>
      <c r="HW23" s="83">
        <v>155.54870013002338</v>
      </c>
      <c r="HX23" s="83">
        <v>161.84536864054257</v>
      </c>
      <c r="HY23" s="83">
        <v>165.11882228467567</v>
      </c>
      <c r="HZ23" s="83">
        <v>172.11519847543491</v>
      </c>
      <c r="IA23" s="83">
        <v>165.43192986191016</v>
      </c>
      <c r="IB23" s="83">
        <v>170.67933773483892</v>
      </c>
      <c r="IC23" s="83">
        <v>173.07852039585134</v>
      </c>
      <c r="ID23" s="83">
        <v>170.48399138434323</v>
      </c>
      <c r="IE23" s="83">
        <v>174.07626572000115</v>
      </c>
      <c r="IF23" s="83">
        <v>176.04646453331875</v>
      </c>
      <c r="IG23" s="83">
        <v>184.18323869437464</v>
      </c>
      <c r="IH23" s="83">
        <v>188.63626911590495</v>
      </c>
      <c r="II23" s="83">
        <v>188.12720195556435</v>
      </c>
      <c r="IJ23" s="83">
        <v>176.34531176754183</v>
      </c>
      <c r="IK23" s="83">
        <v>152.77956931551884</v>
      </c>
      <c r="IL23" s="83">
        <v>169.71830447592538</v>
      </c>
      <c r="IM23" s="83">
        <v>180.25555593346738</v>
      </c>
      <c r="IN23" s="83">
        <v>184.73688078136766</v>
      </c>
      <c r="IO23" s="83">
        <v>188.80661690721951</v>
      </c>
      <c r="IP23" s="83">
        <v>197.20045090185548</v>
      </c>
      <c r="IQ23" s="83">
        <v>195.75025776937343</v>
      </c>
      <c r="IR23" s="83">
        <v>195.12353603043684</v>
      </c>
      <c r="IS23" s="83">
        <v>200.23744252151332</v>
      </c>
      <c r="IT23" s="83">
        <v>201.89383520430957</v>
      </c>
      <c r="IU23" s="83">
        <v>201.70145425975659</v>
      </c>
      <c r="IV23" s="83">
        <v>200.76415032639139</v>
      </c>
      <c r="IW23" s="83">
        <v>203.686648083986</v>
      </c>
      <c r="IX23" s="83">
        <v>204.5956494087242</v>
      </c>
      <c r="IY23" s="83">
        <v>204.43152796113222</v>
      </c>
      <c r="IZ23" s="83">
        <v>206.94702588339376</v>
      </c>
      <c r="JA23" s="83">
        <v>207.95776081273033</v>
      </c>
      <c r="JB23" s="83">
        <v>208.96421127412705</v>
      </c>
      <c r="JC23" s="83">
        <v>206.19038924416779</v>
      </c>
      <c r="JD23" s="83">
        <v>209.32654714748739</v>
      </c>
      <c r="JE23" s="83">
        <v>209.65698468374688</v>
      </c>
      <c r="JF23" s="83">
        <v>211.78092666249651</v>
      </c>
      <c r="JG23" s="83">
        <v>207.78354805035752</v>
      </c>
      <c r="JH23" s="83">
        <v>202.58860353979307</v>
      </c>
      <c r="JI23" s="83">
        <v>202.99701522017173</v>
      </c>
      <c r="JJ23" s="83">
        <v>198.70961469031334</v>
      </c>
      <c r="JK23" s="83">
        <v>196.56109592444119</v>
      </c>
      <c r="JL23" s="83">
        <v>190.0725907927615</v>
      </c>
      <c r="JM23" s="83">
        <v>197.51586323218828</v>
      </c>
      <c r="JN23" s="83">
        <v>192.44995985510155</v>
      </c>
      <c r="JO23" s="83">
        <v>183.66476388464503</v>
      </c>
      <c r="JP23" s="83">
        <v>188.03975941690805</v>
      </c>
      <c r="JQ23" s="83">
        <v>192.20659685920756</v>
      </c>
      <c r="JR23" s="201"/>
    </row>
    <row r="24" spans="1:278" s="199" customFormat="1" ht="15" customHeight="1" x14ac:dyDescent="0.25">
      <c r="A24" s="82" t="s">
        <v>66</v>
      </c>
      <c r="B24" s="83">
        <v>100</v>
      </c>
      <c r="C24" s="83">
        <v>100</v>
      </c>
      <c r="D24" s="83">
        <v>100</v>
      </c>
      <c r="E24" s="83">
        <v>100</v>
      </c>
      <c r="F24" s="83">
        <v>100</v>
      </c>
      <c r="G24" s="83">
        <v>100</v>
      </c>
      <c r="H24" s="83">
        <v>100</v>
      </c>
      <c r="I24" s="83">
        <v>100</v>
      </c>
      <c r="J24" s="83">
        <v>100</v>
      </c>
      <c r="K24" s="83">
        <v>100</v>
      </c>
      <c r="L24" s="83">
        <v>100</v>
      </c>
      <c r="M24" s="83">
        <v>100</v>
      </c>
      <c r="N24" s="83">
        <v>100</v>
      </c>
      <c r="O24" s="83">
        <v>100</v>
      </c>
      <c r="P24" s="83">
        <v>100</v>
      </c>
      <c r="Q24" s="83">
        <v>100</v>
      </c>
      <c r="R24" s="83">
        <v>100</v>
      </c>
      <c r="S24" s="83">
        <v>100</v>
      </c>
      <c r="T24" s="83">
        <v>100</v>
      </c>
      <c r="U24" s="83">
        <v>100</v>
      </c>
      <c r="V24" s="83">
        <v>100</v>
      </c>
      <c r="W24" s="83">
        <v>100</v>
      </c>
      <c r="X24" s="83">
        <v>100</v>
      </c>
      <c r="Y24" s="83">
        <v>100</v>
      </c>
      <c r="Z24" s="83">
        <v>100</v>
      </c>
      <c r="AA24" s="83">
        <v>100</v>
      </c>
      <c r="AB24" s="83">
        <v>100</v>
      </c>
      <c r="AC24" s="83">
        <v>100</v>
      </c>
      <c r="AD24" s="83">
        <v>100</v>
      </c>
      <c r="AE24" s="83">
        <v>100</v>
      </c>
      <c r="AF24" s="83">
        <v>100</v>
      </c>
      <c r="AG24" s="83">
        <v>100</v>
      </c>
      <c r="AH24" s="83">
        <v>100</v>
      </c>
      <c r="AI24" s="83">
        <v>100</v>
      </c>
      <c r="AJ24" s="83">
        <v>100</v>
      </c>
      <c r="AK24" s="83">
        <v>100</v>
      </c>
      <c r="AL24" s="83">
        <v>100</v>
      </c>
      <c r="AM24" s="83">
        <v>100</v>
      </c>
      <c r="AN24" s="83">
        <v>100</v>
      </c>
      <c r="AO24" s="83">
        <v>100</v>
      </c>
      <c r="AP24" s="83">
        <v>100</v>
      </c>
      <c r="AQ24" s="83">
        <v>100</v>
      </c>
      <c r="AR24" s="83">
        <v>100</v>
      </c>
      <c r="AS24" s="83">
        <v>100</v>
      </c>
      <c r="AT24" s="83">
        <v>100</v>
      </c>
      <c r="AU24" s="83">
        <v>100</v>
      </c>
      <c r="AV24" s="83">
        <v>100</v>
      </c>
      <c r="AW24" s="83">
        <v>100</v>
      </c>
      <c r="AX24" s="83">
        <v>100</v>
      </c>
      <c r="AY24" s="83">
        <v>100</v>
      </c>
      <c r="AZ24" s="83">
        <v>100</v>
      </c>
      <c r="BA24" s="83">
        <v>100</v>
      </c>
      <c r="BB24" s="83">
        <v>100</v>
      </c>
      <c r="BC24" s="83">
        <v>100</v>
      </c>
      <c r="BD24" s="83">
        <v>100</v>
      </c>
      <c r="BE24" s="83">
        <v>100</v>
      </c>
      <c r="BF24" s="83">
        <v>100</v>
      </c>
      <c r="BG24" s="83">
        <v>100</v>
      </c>
      <c r="BH24" s="83">
        <v>100</v>
      </c>
      <c r="BI24" s="83">
        <v>100</v>
      </c>
      <c r="BJ24" s="83">
        <v>100</v>
      </c>
      <c r="BK24" s="83">
        <v>100</v>
      </c>
      <c r="BL24" s="83">
        <v>100</v>
      </c>
      <c r="BM24" s="83">
        <v>100</v>
      </c>
      <c r="BN24" s="83">
        <v>100</v>
      </c>
      <c r="BO24" s="83">
        <v>100</v>
      </c>
      <c r="BP24" s="83">
        <v>100</v>
      </c>
      <c r="BQ24" s="83">
        <v>100</v>
      </c>
      <c r="BR24" s="83">
        <v>100</v>
      </c>
      <c r="BS24" s="83">
        <v>100</v>
      </c>
      <c r="BT24" s="83">
        <v>100</v>
      </c>
      <c r="BU24" s="83">
        <v>100</v>
      </c>
      <c r="BV24" s="83">
        <v>100</v>
      </c>
      <c r="BW24" s="83">
        <v>100</v>
      </c>
      <c r="BX24" s="83">
        <v>100</v>
      </c>
      <c r="BY24" s="83">
        <v>100</v>
      </c>
      <c r="BZ24" s="83">
        <v>100</v>
      </c>
      <c r="CA24" s="83">
        <v>100</v>
      </c>
      <c r="CB24" s="83">
        <v>100</v>
      </c>
      <c r="CC24" s="83">
        <v>100</v>
      </c>
      <c r="CD24" s="83">
        <v>100</v>
      </c>
      <c r="CE24" s="83">
        <v>100</v>
      </c>
      <c r="CF24" s="83">
        <v>100</v>
      </c>
      <c r="CG24" s="83">
        <v>100</v>
      </c>
      <c r="CH24" s="83">
        <v>100</v>
      </c>
      <c r="CI24" s="83">
        <v>100</v>
      </c>
      <c r="CJ24" s="83">
        <v>100</v>
      </c>
      <c r="CK24" s="83">
        <v>100</v>
      </c>
      <c r="CL24" s="83">
        <v>100</v>
      </c>
      <c r="CM24" s="83">
        <v>100</v>
      </c>
      <c r="CN24" s="83">
        <v>100</v>
      </c>
      <c r="CO24" s="83">
        <v>100</v>
      </c>
      <c r="CP24" s="83">
        <v>100</v>
      </c>
      <c r="CQ24" s="83">
        <v>100</v>
      </c>
      <c r="CR24" s="83">
        <v>100</v>
      </c>
      <c r="CS24" s="83">
        <v>100</v>
      </c>
      <c r="CT24" s="83">
        <v>100</v>
      </c>
      <c r="CU24" s="83">
        <v>100</v>
      </c>
      <c r="CV24" s="83">
        <v>100</v>
      </c>
      <c r="CW24" s="83">
        <v>100</v>
      </c>
      <c r="CX24" s="83">
        <v>103.60587135992505</v>
      </c>
      <c r="CY24" s="83">
        <v>109.87971746086724</v>
      </c>
      <c r="CZ24" s="83">
        <v>107.83930603230412</v>
      </c>
      <c r="DA24" s="83">
        <v>100.00740655656132</v>
      </c>
      <c r="DB24" s="83">
        <v>94.340574006316203</v>
      </c>
      <c r="DC24" s="83">
        <v>89.395707066528388</v>
      </c>
      <c r="DD24" s="83">
        <v>77.31989611395764</v>
      </c>
      <c r="DE24" s="83">
        <v>66.837012971446327</v>
      </c>
      <c r="DF24" s="83">
        <v>60.494310354217525</v>
      </c>
      <c r="DG24" s="83">
        <v>58.385867214401927</v>
      </c>
      <c r="DH24" s="83">
        <v>60.019531809245805</v>
      </c>
      <c r="DI24" s="83">
        <v>54.544404693504163</v>
      </c>
      <c r="DJ24" s="83">
        <v>53.84696162366059</v>
      </c>
      <c r="DK24" s="83">
        <v>65.592109523360335</v>
      </c>
      <c r="DL24" s="83">
        <v>71.316237298872977</v>
      </c>
      <c r="DM24" s="83">
        <v>69.952625699550126</v>
      </c>
      <c r="DN24" s="83">
        <v>75.738275146344165</v>
      </c>
      <c r="DO24" s="83">
        <v>79.54211344522939</v>
      </c>
      <c r="DP24" s="83">
        <v>83.922830803727919</v>
      </c>
      <c r="DQ24" s="83">
        <v>82.531489322625177</v>
      </c>
      <c r="DR24" s="83">
        <v>85.320282024716533</v>
      </c>
      <c r="DS24" s="83">
        <v>89.806131280053933</v>
      </c>
      <c r="DT24" s="83">
        <v>90.862851583801685</v>
      </c>
      <c r="DU24" s="83">
        <v>91.175869695597157</v>
      </c>
      <c r="DV24" s="83">
        <v>99.433207633997696</v>
      </c>
      <c r="DW24" s="83">
        <v>100.64586090207764</v>
      </c>
      <c r="DX24" s="83">
        <v>95.773610590876388</v>
      </c>
      <c r="DY24" s="83">
        <v>96.699051570102824</v>
      </c>
      <c r="DZ24" s="83">
        <v>100.33827178733178</v>
      </c>
      <c r="EA24" s="83">
        <v>96.907556557196529</v>
      </c>
      <c r="EB24" s="83">
        <v>104.27214875934736</v>
      </c>
      <c r="EC24" s="83">
        <v>105.68171202319462</v>
      </c>
      <c r="ED24" s="83">
        <v>106.83190014002447</v>
      </c>
      <c r="EE24" s="83">
        <v>115.17420191149284</v>
      </c>
      <c r="EF24" s="83">
        <v>115.40545646081779</v>
      </c>
      <c r="EG24" s="83">
        <v>118.07689483344086</v>
      </c>
      <c r="EH24" s="83">
        <v>115.09685979816319</v>
      </c>
      <c r="EI24" s="83">
        <v>116.8615573921699</v>
      </c>
      <c r="EJ24" s="83">
        <v>117.07809158566486</v>
      </c>
      <c r="EK24" s="83">
        <v>113.60496793723031</v>
      </c>
      <c r="EL24" s="83">
        <v>111.83484983954649</v>
      </c>
      <c r="EM24" s="83">
        <v>98.60322792124434</v>
      </c>
      <c r="EN24" s="83">
        <v>95.200754750216618</v>
      </c>
      <c r="EO24" s="83">
        <v>100.32158323914362</v>
      </c>
      <c r="EP24" s="83">
        <v>100.98921723853894</v>
      </c>
      <c r="EQ24" s="83">
        <v>101.22855925573997</v>
      </c>
      <c r="ER24" s="83">
        <v>109.02849847417127</v>
      </c>
      <c r="ES24" s="83">
        <v>116.20365777089914</v>
      </c>
      <c r="ET24" s="83">
        <v>117.10064923183234</v>
      </c>
      <c r="EU24" s="83">
        <v>119.64464804351891</v>
      </c>
      <c r="EV24" s="83">
        <v>113.68828766292279</v>
      </c>
      <c r="EW24" s="83">
        <v>114.60101299392386</v>
      </c>
      <c r="EX24" s="83">
        <v>120.63473351155309</v>
      </c>
      <c r="EY24" s="83">
        <v>120.67129862871461</v>
      </c>
      <c r="EZ24" s="83">
        <v>123.07115125337353</v>
      </c>
      <c r="FA24" s="83">
        <v>122.44854381832337</v>
      </c>
      <c r="FB24" s="83">
        <v>124.82287616484258</v>
      </c>
      <c r="FC24" s="83">
        <v>125.57579090376295</v>
      </c>
      <c r="FD24" s="83">
        <v>129.11166419979364</v>
      </c>
      <c r="FE24" s="83">
        <v>134.03407778907192</v>
      </c>
      <c r="FF24" s="83">
        <v>137.59462546351347</v>
      </c>
      <c r="FG24" s="83">
        <v>138.83685142359496</v>
      </c>
      <c r="FH24" s="83">
        <v>142.44642558816031</v>
      </c>
      <c r="FI24" s="83">
        <v>139.05956398290391</v>
      </c>
      <c r="FJ24" s="83">
        <v>143.51379866395379</v>
      </c>
      <c r="FK24" s="83">
        <v>145.91396078228806</v>
      </c>
      <c r="FL24" s="83">
        <v>150.79208011763862</v>
      </c>
      <c r="FM24" s="83">
        <v>153.23687534422376</v>
      </c>
      <c r="FN24" s="83">
        <v>157.39574260619943</v>
      </c>
      <c r="FO24" s="83">
        <v>160.92986210413761</v>
      </c>
      <c r="FP24" s="83">
        <v>157.80822081641568</v>
      </c>
      <c r="FQ24" s="83">
        <v>161.7881881571542</v>
      </c>
      <c r="FR24" s="83">
        <v>160.31058213199864</v>
      </c>
      <c r="FS24" s="83">
        <v>161.01037898966209</v>
      </c>
      <c r="FT24" s="83">
        <v>162.42330037565588</v>
      </c>
      <c r="FU24" s="83">
        <v>163.81363631342609</v>
      </c>
      <c r="FV24" s="83">
        <v>164.37377741790345</v>
      </c>
      <c r="FW24" s="83">
        <v>165.63348909219474</v>
      </c>
      <c r="FX24" s="83">
        <v>165.53014036243772</v>
      </c>
      <c r="FY24" s="83">
        <v>170.98502627911313</v>
      </c>
      <c r="FZ24" s="83">
        <v>174.59175968195987</v>
      </c>
      <c r="GA24" s="83">
        <v>173.91193270510695</v>
      </c>
      <c r="GB24" s="83">
        <v>184.30525838858165</v>
      </c>
      <c r="GC24" s="83">
        <v>196.94236240229114</v>
      </c>
      <c r="GD24" s="83">
        <v>203.68258038299339</v>
      </c>
      <c r="GE24" s="83">
        <v>204.3028431518168</v>
      </c>
      <c r="GF24" s="83">
        <v>211.51297280218083</v>
      </c>
      <c r="GG24" s="83">
        <v>203.68652024022558</v>
      </c>
      <c r="GH24" s="83">
        <v>214.96484607424861</v>
      </c>
      <c r="GI24" s="83">
        <v>202.81898052541155</v>
      </c>
      <c r="GJ24" s="83">
        <v>199.94160065844366</v>
      </c>
      <c r="GK24" s="83">
        <v>210.75469130378062</v>
      </c>
      <c r="GL24" s="83">
        <v>223.12105633408589</v>
      </c>
      <c r="GM24" s="83">
        <v>218.68655566731485</v>
      </c>
      <c r="GN24" s="83">
        <v>207.5417813622623</v>
      </c>
      <c r="GO24" s="83">
        <v>206.62513736196834</v>
      </c>
      <c r="GP24" s="83">
        <v>210.07990967984554</v>
      </c>
      <c r="GQ24" s="83">
        <v>208.95104025471991</v>
      </c>
      <c r="GR24" s="83">
        <v>220.16971400685429</v>
      </c>
      <c r="GS24" s="83">
        <v>212.19428048598391</v>
      </c>
      <c r="GT24" s="83">
        <v>221.7965716679241</v>
      </c>
      <c r="GU24" s="83">
        <v>224.53590230474674</v>
      </c>
      <c r="GV24" s="83">
        <v>225.17875023874578</v>
      </c>
      <c r="GW24" s="83">
        <v>224.55680342118652</v>
      </c>
      <c r="GX24" s="83">
        <v>224.8969631820969</v>
      </c>
      <c r="GY24" s="83">
        <v>231.06299977819836</v>
      </c>
      <c r="GZ24" s="83">
        <v>236.88533056760596</v>
      </c>
      <c r="HA24" s="83">
        <v>242.65282586898218</v>
      </c>
      <c r="HB24" s="83">
        <v>250.82795671665215</v>
      </c>
      <c r="HC24" s="83">
        <v>259.51750169741547</v>
      </c>
      <c r="HD24" s="83">
        <v>261.48319908884235</v>
      </c>
      <c r="HE24" s="83">
        <v>259.85745496320988</v>
      </c>
      <c r="HF24" s="83">
        <v>259.52619544291872</v>
      </c>
      <c r="HG24" s="83">
        <v>258.05303543336726</v>
      </c>
      <c r="HH24" s="83">
        <v>263.55477944220996</v>
      </c>
      <c r="HI24" s="83">
        <v>269.97067164394241</v>
      </c>
      <c r="HJ24" s="83">
        <v>265.66924865117193</v>
      </c>
      <c r="HK24" s="83">
        <v>269.17931011713785</v>
      </c>
      <c r="HL24" s="83">
        <v>273.12597493157563</v>
      </c>
      <c r="HM24" s="83">
        <v>272.92975071042753</v>
      </c>
      <c r="HN24" s="83">
        <v>267.15777692794114</v>
      </c>
      <c r="HO24" s="83">
        <v>276.65088116544774</v>
      </c>
      <c r="HP24" s="83">
        <v>287.03276386329378</v>
      </c>
      <c r="HQ24" s="83">
        <v>285.35124295763529</v>
      </c>
      <c r="HR24" s="83">
        <v>294.64783851477858</v>
      </c>
      <c r="HS24" s="83">
        <v>296.27892237352773</v>
      </c>
      <c r="HT24" s="83">
        <v>287.9794145857901</v>
      </c>
      <c r="HU24" s="83">
        <v>288.97788250005033</v>
      </c>
      <c r="HV24" s="83">
        <v>279.8514641735519</v>
      </c>
      <c r="HW24" s="83">
        <v>289.98261383400416</v>
      </c>
      <c r="HX24" s="83">
        <v>296.011440531061</v>
      </c>
      <c r="HY24" s="83">
        <v>299.77159146023621</v>
      </c>
      <c r="HZ24" s="83">
        <v>304.80789683210941</v>
      </c>
      <c r="IA24" s="83">
        <v>298.95516123163719</v>
      </c>
      <c r="IB24" s="83">
        <v>304.87527956569721</v>
      </c>
      <c r="IC24" s="83">
        <v>308.34098884212966</v>
      </c>
      <c r="ID24" s="83">
        <v>307.35802419810193</v>
      </c>
      <c r="IE24" s="83">
        <v>310.43698403651598</v>
      </c>
      <c r="IF24" s="83">
        <v>310.81079379240708</v>
      </c>
      <c r="IG24" s="83">
        <v>316.53522578819633</v>
      </c>
      <c r="IH24" s="83">
        <v>319.55451325780211</v>
      </c>
      <c r="II24" s="83">
        <v>320.2561449241868</v>
      </c>
      <c r="IJ24" s="83">
        <v>311.06969978173976</v>
      </c>
      <c r="IK24" s="83">
        <v>284.22586062032946</v>
      </c>
      <c r="IL24" s="83">
        <v>298.20526656539386</v>
      </c>
      <c r="IM24" s="83">
        <v>304.40037249646537</v>
      </c>
      <c r="IN24" s="83">
        <v>309.03739419044297</v>
      </c>
      <c r="IO24" s="83">
        <v>310.9949616756748</v>
      </c>
      <c r="IP24" s="83">
        <v>317.75502523549989</v>
      </c>
      <c r="IQ24" s="83">
        <v>316.90722929564851</v>
      </c>
      <c r="IR24" s="83">
        <v>310.40830171668188</v>
      </c>
      <c r="IS24" s="83">
        <v>342.5572300698214</v>
      </c>
      <c r="IT24" s="83">
        <v>353.15761947609121</v>
      </c>
      <c r="IU24" s="83">
        <v>352.61004588730879</v>
      </c>
      <c r="IV24" s="83">
        <v>363.52613238486992</v>
      </c>
      <c r="IW24" s="83">
        <v>384.29568664375432</v>
      </c>
      <c r="IX24" s="83">
        <v>396.83882653477031</v>
      </c>
      <c r="IY24" s="83">
        <v>400.75320935286635</v>
      </c>
      <c r="IZ24" s="83">
        <v>412.3162710842023</v>
      </c>
      <c r="JA24" s="83">
        <v>425.52182401674082</v>
      </c>
      <c r="JB24" s="83">
        <v>435.45255528885389</v>
      </c>
      <c r="JC24" s="83">
        <v>419.05591436458928</v>
      </c>
      <c r="JD24" s="83">
        <v>440.22162613401349</v>
      </c>
      <c r="JE24" s="83">
        <v>434.02283043908812</v>
      </c>
      <c r="JF24" s="83">
        <v>448.44879539870493</v>
      </c>
      <c r="JG24" s="83">
        <v>422.28904757667021</v>
      </c>
      <c r="JH24" s="83">
        <v>403.79288991924443</v>
      </c>
      <c r="JI24" s="83">
        <v>415.41368558175969</v>
      </c>
      <c r="JJ24" s="83">
        <v>403.94007337651885</v>
      </c>
      <c r="JK24" s="83">
        <v>397.70414616640284</v>
      </c>
      <c r="JL24" s="83">
        <v>366.82721496734115</v>
      </c>
      <c r="JM24" s="83">
        <v>404.0811151874351</v>
      </c>
      <c r="JN24" s="83">
        <v>385.48453626434303</v>
      </c>
      <c r="JO24" s="83">
        <v>354.82518925759916</v>
      </c>
      <c r="JP24" s="83">
        <v>376.06562472025684</v>
      </c>
      <c r="JQ24" s="83">
        <v>394.7500370348497</v>
      </c>
      <c r="JR24" s="201"/>
    </row>
    <row r="25" spans="1:278" s="199" customFormat="1" ht="15" customHeight="1" x14ac:dyDescent="0.25">
      <c r="A25" s="82" t="s">
        <v>57</v>
      </c>
      <c r="B25" s="83">
        <v>100</v>
      </c>
      <c r="C25" s="83">
        <v>100</v>
      </c>
      <c r="D25" s="83">
        <v>100</v>
      </c>
      <c r="E25" s="83">
        <v>100</v>
      </c>
      <c r="F25" s="83">
        <v>100</v>
      </c>
      <c r="G25" s="83">
        <v>100</v>
      </c>
      <c r="H25" s="83">
        <v>100</v>
      </c>
      <c r="I25" s="83">
        <v>100</v>
      </c>
      <c r="J25" s="83">
        <v>100</v>
      </c>
      <c r="K25" s="83">
        <v>100</v>
      </c>
      <c r="L25" s="83">
        <v>100</v>
      </c>
      <c r="M25" s="83">
        <v>100</v>
      </c>
      <c r="N25" s="83">
        <v>100</v>
      </c>
      <c r="O25" s="83">
        <v>100</v>
      </c>
      <c r="P25" s="83">
        <v>100</v>
      </c>
      <c r="Q25" s="83">
        <v>100</v>
      </c>
      <c r="R25" s="83">
        <v>100</v>
      </c>
      <c r="S25" s="83">
        <v>100</v>
      </c>
      <c r="T25" s="83">
        <v>100</v>
      </c>
      <c r="U25" s="83">
        <v>100</v>
      </c>
      <c r="V25" s="83">
        <v>100</v>
      </c>
      <c r="W25" s="83">
        <v>94.410368625372925</v>
      </c>
      <c r="X25" s="83">
        <v>90.271328426624166</v>
      </c>
      <c r="Y25" s="83">
        <v>92.863067195357729</v>
      </c>
      <c r="Z25" s="83">
        <v>95.890357046032037</v>
      </c>
      <c r="AA25" s="83">
        <v>95.886223058484745</v>
      </c>
      <c r="AB25" s="83">
        <v>94.663377014757813</v>
      </c>
      <c r="AC25" s="83">
        <v>94.200282148359506</v>
      </c>
      <c r="AD25" s="83">
        <v>95.183244307073409</v>
      </c>
      <c r="AE25" s="83">
        <v>94.062739720901035</v>
      </c>
      <c r="AF25" s="83">
        <v>93.694253499578835</v>
      </c>
      <c r="AG25" s="83">
        <v>91.002493980275858</v>
      </c>
      <c r="AH25" s="83">
        <v>89.50451475021049</v>
      </c>
      <c r="AI25" s="83">
        <v>90.193870088471584</v>
      </c>
      <c r="AJ25" s="83">
        <v>87.398141486054271</v>
      </c>
      <c r="AK25" s="83">
        <v>88.182838397855335</v>
      </c>
      <c r="AL25" s="83">
        <v>89.265212976048133</v>
      </c>
      <c r="AM25" s="83">
        <v>88.160437065396309</v>
      </c>
      <c r="AN25" s="83">
        <v>86.246480407624531</v>
      </c>
      <c r="AO25" s="83">
        <v>85.809069854377427</v>
      </c>
      <c r="AP25" s="83">
        <v>85.511497549373985</v>
      </c>
      <c r="AQ25" s="83">
        <v>87.865139156155436</v>
      </c>
      <c r="AR25" s="83">
        <v>88.836011745850712</v>
      </c>
      <c r="AS25" s="83">
        <v>90.374939492904417</v>
      </c>
      <c r="AT25" s="83">
        <v>91.371399516525557</v>
      </c>
      <c r="AU25" s="83">
        <v>94.017340441893879</v>
      </c>
      <c r="AV25" s="83">
        <v>92.750202283857121</v>
      </c>
      <c r="AW25" s="83">
        <v>94.737049539273784</v>
      </c>
      <c r="AX25" s="83">
        <v>93.869682535832382</v>
      </c>
      <c r="AY25" s="83">
        <v>94.958895118512928</v>
      </c>
      <c r="AZ25" s="83">
        <v>97.037328351380424</v>
      </c>
      <c r="BA25" s="83">
        <v>98.45881974774575</v>
      </c>
      <c r="BB25" s="83">
        <v>99.045772021123071</v>
      </c>
      <c r="BC25" s="83">
        <v>98.61868645936066</v>
      </c>
      <c r="BD25" s="83">
        <v>97.565149756541871</v>
      </c>
      <c r="BE25" s="83">
        <v>98.842365230839135</v>
      </c>
      <c r="BF25" s="83">
        <v>97.895271416915293</v>
      </c>
      <c r="BG25" s="83">
        <v>98.494586976535643</v>
      </c>
      <c r="BH25" s="83">
        <v>99.253331423955302</v>
      </c>
      <c r="BI25" s="83">
        <v>99.09485627512754</v>
      </c>
      <c r="BJ25" s="83">
        <v>100.37285789306053</v>
      </c>
      <c r="BK25" s="83">
        <v>101.55312002381646</v>
      </c>
      <c r="BL25" s="83">
        <v>103.12334297774144</v>
      </c>
      <c r="BM25" s="83">
        <v>104.60875084461527</v>
      </c>
      <c r="BN25" s="83">
        <v>104.57073844173991</v>
      </c>
      <c r="BO25" s="83">
        <v>103.98583022104579</v>
      </c>
      <c r="BP25" s="83">
        <v>107.56042973238657</v>
      </c>
      <c r="BQ25" s="83">
        <v>110.31296606077832</v>
      </c>
      <c r="BR25" s="83">
        <v>112.24971738500889</v>
      </c>
      <c r="BS25" s="83">
        <v>112.63311188668712</v>
      </c>
      <c r="BT25" s="83">
        <v>115.59208088443667</v>
      </c>
      <c r="BU25" s="83">
        <v>113.75333244554415</v>
      </c>
      <c r="BV25" s="83">
        <v>116.65774297971936</v>
      </c>
      <c r="BW25" s="83">
        <v>119.00948958485075</v>
      </c>
      <c r="BX25" s="83">
        <v>120.81492443953951</v>
      </c>
      <c r="BY25" s="83">
        <v>122.12303062821883</v>
      </c>
      <c r="BZ25" s="83">
        <v>122.05193987183979</v>
      </c>
      <c r="CA25" s="83">
        <v>122.45650447316254</v>
      </c>
      <c r="CB25" s="83">
        <v>117.82823803904625</v>
      </c>
      <c r="CC25" s="83">
        <v>116.70596027732002</v>
      </c>
      <c r="CD25" s="83">
        <v>118.32063455530262</v>
      </c>
      <c r="CE25" s="83">
        <v>119.78101652679653</v>
      </c>
      <c r="CF25" s="83">
        <v>122.06369611396373</v>
      </c>
      <c r="CG25" s="83">
        <v>123.87257501699138</v>
      </c>
      <c r="CH25" s="83">
        <v>124.02198024182488</v>
      </c>
      <c r="CI25" s="83">
        <v>125.86168815001342</v>
      </c>
      <c r="CJ25" s="83">
        <v>127.06347621739583</v>
      </c>
      <c r="CK25" s="83">
        <v>125.96687197842958</v>
      </c>
      <c r="CL25" s="83">
        <v>127.13113208766406</v>
      </c>
      <c r="CM25" s="83">
        <v>128.96825010479913</v>
      </c>
      <c r="CN25" s="83">
        <v>130.87310170194917</v>
      </c>
      <c r="CO25" s="83">
        <v>129.26099593488408</v>
      </c>
      <c r="CP25" s="83">
        <v>129.131297406344</v>
      </c>
      <c r="CQ25" s="83">
        <v>128.50365598283079</v>
      </c>
      <c r="CR25" s="83">
        <v>130.03572256731903</v>
      </c>
      <c r="CS25" s="83">
        <v>132.11576745226705</v>
      </c>
      <c r="CT25" s="83">
        <v>127.60789294272053</v>
      </c>
      <c r="CU25" s="83">
        <v>127.54639350698102</v>
      </c>
      <c r="CV25" s="83">
        <v>122.0037036319315</v>
      </c>
      <c r="CW25" s="83">
        <v>122.39280105758876</v>
      </c>
      <c r="CX25" s="83">
        <v>118.68801651908363</v>
      </c>
      <c r="CY25" s="83">
        <v>121.98400387042173</v>
      </c>
      <c r="CZ25" s="83">
        <v>123.12548994795992</v>
      </c>
      <c r="DA25" s="83">
        <v>117.6349286160885</v>
      </c>
      <c r="DB25" s="83">
        <v>118.06957623426013</v>
      </c>
      <c r="DC25" s="83">
        <v>120.11360634054431</v>
      </c>
      <c r="DD25" s="83">
        <v>111.74775511801877</v>
      </c>
      <c r="DE25" s="83">
        <v>102.47650866124917</v>
      </c>
      <c r="DF25" s="83">
        <v>101.48703713527519</v>
      </c>
      <c r="DG25" s="83">
        <v>99.501349613998457</v>
      </c>
      <c r="DH25" s="83">
        <v>101.63255507514636</v>
      </c>
      <c r="DI25" s="83">
        <v>97.361040189154863</v>
      </c>
      <c r="DJ25" s="83">
        <v>98.086192490265589</v>
      </c>
      <c r="DK25" s="83">
        <v>104.19289152457648</v>
      </c>
      <c r="DL25" s="83">
        <v>106.72531963226241</v>
      </c>
      <c r="DM25" s="83">
        <v>107.80233346148263</v>
      </c>
      <c r="DN25" s="83">
        <v>112.72019514265388</v>
      </c>
      <c r="DO25" s="83">
        <v>115.07552273877234</v>
      </c>
      <c r="DP25" s="83">
        <v>117.73198411217216</v>
      </c>
      <c r="DQ25" s="83">
        <v>116.96691781182196</v>
      </c>
      <c r="DR25" s="83">
        <v>117.9370501598536</v>
      </c>
      <c r="DS25" s="83">
        <v>121.34918635798272</v>
      </c>
      <c r="DT25" s="83">
        <v>122.25904663489789</v>
      </c>
      <c r="DU25" s="83">
        <v>123.99552472597571</v>
      </c>
      <c r="DV25" s="83">
        <v>128.28845174647111</v>
      </c>
      <c r="DW25" s="83">
        <v>130.23217932458761</v>
      </c>
      <c r="DX25" s="83">
        <v>128.25704692778245</v>
      </c>
      <c r="DY25" s="83">
        <v>127.50592680950199</v>
      </c>
      <c r="DZ25" s="83">
        <v>128.53573378486345</v>
      </c>
      <c r="EA25" s="83">
        <v>128.89131945061456</v>
      </c>
      <c r="EB25" s="83">
        <v>131.60061835326499</v>
      </c>
      <c r="EC25" s="83">
        <v>131.56804336063948</v>
      </c>
      <c r="ED25" s="83">
        <v>133.19482776861543</v>
      </c>
      <c r="EE25" s="83">
        <v>134.95720983935342</v>
      </c>
      <c r="EF25" s="83">
        <v>133.74440748080164</v>
      </c>
      <c r="EG25" s="83">
        <v>135.0421225028895</v>
      </c>
      <c r="EH25" s="83">
        <v>133.1195059619898</v>
      </c>
      <c r="EI25" s="83">
        <v>133.31159084887656</v>
      </c>
      <c r="EJ25" s="83">
        <v>134.66802079322375</v>
      </c>
      <c r="EK25" s="83">
        <v>132.37242597196561</v>
      </c>
      <c r="EL25" s="83">
        <v>132.68011230696956</v>
      </c>
      <c r="EM25" s="83">
        <v>128.88887136528655</v>
      </c>
      <c r="EN25" s="83">
        <v>127.81848244995261</v>
      </c>
      <c r="EO25" s="83">
        <v>131.14596429926149</v>
      </c>
      <c r="EP25" s="83">
        <v>131.14396084858751</v>
      </c>
      <c r="EQ25" s="83">
        <v>134.74351484317435</v>
      </c>
      <c r="ER25" s="83">
        <v>137.5261909876377</v>
      </c>
      <c r="ES25" s="83">
        <v>139.96566352749488</v>
      </c>
      <c r="ET25" s="83">
        <v>140.41175862980015</v>
      </c>
      <c r="EU25" s="83">
        <v>141.2375535309036</v>
      </c>
      <c r="EV25" s="83">
        <v>140.43256498222499</v>
      </c>
      <c r="EW25" s="83">
        <v>140.99429462442941</v>
      </c>
      <c r="EX25" s="83">
        <v>145.49197775793115</v>
      </c>
      <c r="EY25" s="83">
        <v>145.49524929415475</v>
      </c>
      <c r="EZ25" s="83">
        <v>146.60278961083432</v>
      </c>
      <c r="FA25" s="83">
        <v>145.87877624039163</v>
      </c>
      <c r="FB25" s="83">
        <v>147.43987241870431</v>
      </c>
      <c r="FC25" s="83">
        <v>146.07851637987059</v>
      </c>
      <c r="FD25" s="83">
        <v>146.62445182981483</v>
      </c>
      <c r="FE25" s="83">
        <v>149.43988368902728</v>
      </c>
      <c r="FF25" s="83">
        <v>152.31667518489971</v>
      </c>
      <c r="FG25" s="83">
        <v>153.3659200378745</v>
      </c>
      <c r="FH25" s="83">
        <v>154.03175836671684</v>
      </c>
      <c r="FI25" s="83">
        <v>149.91533979199187</v>
      </c>
      <c r="FJ25" s="83">
        <v>151.83223579066868</v>
      </c>
      <c r="FK25" s="83">
        <v>149.92116529176627</v>
      </c>
      <c r="FL25" s="83">
        <v>152.52262459860543</v>
      </c>
      <c r="FM25" s="83">
        <v>155.60122118093676</v>
      </c>
      <c r="FN25" s="83">
        <v>157.06092419299804</v>
      </c>
      <c r="FO25" s="83">
        <v>156.79591508405699</v>
      </c>
      <c r="FP25" s="83">
        <v>156.67381403457429</v>
      </c>
      <c r="FQ25" s="83">
        <v>159.06621218936783</v>
      </c>
      <c r="FR25" s="83">
        <v>159.87980720819016</v>
      </c>
      <c r="FS25" s="83">
        <v>160.19164580269296</v>
      </c>
      <c r="FT25" s="83">
        <v>163.74236218953575</v>
      </c>
      <c r="FU25" s="83">
        <v>165.28882908678034</v>
      </c>
      <c r="FV25" s="83">
        <v>165.71774786505986</v>
      </c>
      <c r="FW25" s="83">
        <v>169.57801551588895</v>
      </c>
      <c r="FX25" s="83">
        <v>170.42525215821868</v>
      </c>
      <c r="FY25" s="83">
        <v>171.81552628659094</v>
      </c>
      <c r="FZ25" s="83">
        <v>172.74605092361199</v>
      </c>
      <c r="GA25" s="83">
        <v>173.08049437296336</v>
      </c>
      <c r="GB25" s="83">
        <v>178.21756837931562</v>
      </c>
      <c r="GC25" s="83">
        <v>183.71881668871586</v>
      </c>
      <c r="GD25" s="83">
        <v>187.13819959942452</v>
      </c>
      <c r="GE25" s="83">
        <v>185.51359182384257</v>
      </c>
      <c r="GF25" s="83">
        <v>186.91055644536451</v>
      </c>
      <c r="GG25" s="83">
        <v>182.98800515613462</v>
      </c>
      <c r="GH25" s="83">
        <v>184.8880017246706</v>
      </c>
      <c r="GI25" s="83">
        <v>178.74200995042352</v>
      </c>
      <c r="GJ25" s="83">
        <v>176.31083264305536</v>
      </c>
      <c r="GK25" s="83">
        <v>182.31896490214228</v>
      </c>
      <c r="GL25" s="83">
        <v>186.09741081171697</v>
      </c>
      <c r="GM25" s="83">
        <v>181.66325968552718</v>
      </c>
      <c r="GN25" s="83">
        <v>178.13379228773107</v>
      </c>
      <c r="GO25" s="83">
        <v>177.47246949943127</v>
      </c>
      <c r="GP25" s="83">
        <v>179.60754648213685</v>
      </c>
      <c r="GQ25" s="83">
        <v>180.18515471073687</v>
      </c>
      <c r="GR25" s="83">
        <v>183.09512958421681</v>
      </c>
      <c r="GS25" s="83">
        <v>182.852737976756</v>
      </c>
      <c r="GT25" s="83">
        <v>186.04712667638429</v>
      </c>
      <c r="GU25" s="83">
        <v>187.44606946760857</v>
      </c>
      <c r="GV25" s="83">
        <v>187.51397225474125</v>
      </c>
      <c r="GW25" s="83">
        <v>186.95368178456297</v>
      </c>
      <c r="GX25" s="83">
        <v>188.43156584742388</v>
      </c>
      <c r="GY25" s="83">
        <v>191.11530251756903</v>
      </c>
      <c r="GZ25" s="83">
        <v>191.48506258230469</v>
      </c>
      <c r="HA25" s="83">
        <v>196.06817268474785</v>
      </c>
      <c r="HB25" s="83">
        <v>196.25779428905219</v>
      </c>
      <c r="HC25" s="83">
        <v>196.97290169390968</v>
      </c>
      <c r="HD25" s="83">
        <v>196.6615333223896</v>
      </c>
      <c r="HE25" s="83">
        <v>195.7726770883049</v>
      </c>
      <c r="HF25" s="83">
        <v>195.78155495120942</v>
      </c>
      <c r="HG25" s="83">
        <v>196.409029349321</v>
      </c>
      <c r="HH25" s="83">
        <v>198.85114713691405</v>
      </c>
      <c r="HI25" s="83">
        <v>201.83939737874729</v>
      </c>
      <c r="HJ25" s="83">
        <v>201.39776223427663</v>
      </c>
      <c r="HK25" s="83">
        <v>202.03644053907735</v>
      </c>
      <c r="HL25" s="83">
        <v>202.68572410572503</v>
      </c>
      <c r="HM25" s="83">
        <v>200.35289548068641</v>
      </c>
      <c r="HN25" s="83">
        <v>198.21946128401794</v>
      </c>
      <c r="HO25" s="83">
        <v>200.69894904329365</v>
      </c>
      <c r="HP25" s="83">
        <v>203.21782023280809</v>
      </c>
      <c r="HQ25" s="83">
        <v>202.1295110325259</v>
      </c>
      <c r="HR25" s="83">
        <v>204.52248872846624</v>
      </c>
      <c r="HS25" s="83">
        <v>204.63380133347493</v>
      </c>
      <c r="HT25" s="83">
        <v>198.55674612033877</v>
      </c>
      <c r="HU25" s="83">
        <v>201.42758568161537</v>
      </c>
      <c r="HV25" s="83">
        <v>190.61146989305198</v>
      </c>
      <c r="HW25" s="83">
        <v>202.8573434462262</v>
      </c>
      <c r="HX25" s="83">
        <v>209.50653957413201</v>
      </c>
      <c r="HY25" s="83">
        <v>211.47344981412738</v>
      </c>
      <c r="HZ25" s="83">
        <v>217.43306950221131</v>
      </c>
      <c r="IA25" s="83">
        <v>209.60921396922254</v>
      </c>
      <c r="IB25" s="83">
        <v>214.56952238199767</v>
      </c>
      <c r="IC25" s="83">
        <v>217.69629839961618</v>
      </c>
      <c r="ID25" s="83">
        <v>211.82831801274992</v>
      </c>
      <c r="IE25" s="83">
        <v>216.29471462918863</v>
      </c>
      <c r="IF25" s="83">
        <v>215.85965395030814</v>
      </c>
      <c r="IG25" s="83">
        <v>220.53283177157326</v>
      </c>
      <c r="IH25" s="83">
        <v>224.01162791531669</v>
      </c>
      <c r="II25" s="83">
        <v>223.47284558718036</v>
      </c>
      <c r="IJ25" s="83">
        <v>212.39247121578651</v>
      </c>
      <c r="IK25" s="83">
        <v>175.88776280624913</v>
      </c>
      <c r="IL25" s="83">
        <v>195.82176443992984</v>
      </c>
      <c r="IM25" s="83">
        <v>199.86959967720148</v>
      </c>
      <c r="IN25" s="83">
        <v>203.71241452760893</v>
      </c>
      <c r="IO25" s="83">
        <v>205.2818610533642</v>
      </c>
      <c r="IP25" s="83">
        <v>211.29899590694279</v>
      </c>
      <c r="IQ25" s="83">
        <v>210.60806679374994</v>
      </c>
      <c r="IR25" s="83">
        <v>209.64917636928715</v>
      </c>
      <c r="IS25" s="83">
        <v>218.25288585335585</v>
      </c>
      <c r="IT25" s="83">
        <v>221.07186930197324</v>
      </c>
      <c r="IU25" s="83">
        <v>221.81757063729219</v>
      </c>
      <c r="IV25" s="83">
        <v>222.63783521024067</v>
      </c>
      <c r="IW25" s="83">
        <v>228.71039636196849</v>
      </c>
      <c r="IX25" s="83">
        <v>230.99540258712065</v>
      </c>
      <c r="IY25" s="83">
        <v>230.877982557325</v>
      </c>
      <c r="IZ25" s="83">
        <v>235.14884135672619</v>
      </c>
      <c r="JA25" s="83">
        <v>237.86891035277924</v>
      </c>
      <c r="JB25" s="83">
        <v>240.30103452042448</v>
      </c>
      <c r="JC25" s="83">
        <v>235.94835887161116</v>
      </c>
      <c r="JD25" s="83">
        <v>238.00892590831671</v>
      </c>
      <c r="JE25" s="83">
        <v>238.58073402827708</v>
      </c>
      <c r="JF25" s="83">
        <v>242.2116410992133</v>
      </c>
      <c r="JG25" s="83">
        <v>235.57554454311892</v>
      </c>
      <c r="JH25" s="83">
        <v>229.10179695096718</v>
      </c>
      <c r="JI25" s="83">
        <v>232.4357839073223</v>
      </c>
      <c r="JJ25" s="83">
        <v>227.32364136517381</v>
      </c>
      <c r="JK25" s="83">
        <v>225.46479622020323</v>
      </c>
      <c r="JL25" s="83">
        <v>214.77536780646523</v>
      </c>
      <c r="JM25" s="83">
        <v>226.19852703320163</v>
      </c>
      <c r="JN25" s="83">
        <v>221.48797781303321</v>
      </c>
      <c r="JO25" s="83">
        <v>211.36911118230699</v>
      </c>
      <c r="JP25" s="83">
        <v>216.48518057165768</v>
      </c>
      <c r="JQ25" s="83">
        <v>221.52121132428303</v>
      </c>
      <c r="JR25" s="201"/>
    </row>
    <row r="26" spans="1:278" s="199" customFormat="1" ht="15" customHeight="1" x14ac:dyDescent="0.25">
      <c r="A26" s="82" t="s">
        <v>59</v>
      </c>
      <c r="B26" s="83">
        <v>100</v>
      </c>
      <c r="C26" s="83">
        <v>100</v>
      </c>
      <c r="D26" s="83">
        <v>100</v>
      </c>
      <c r="E26" s="83">
        <v>100</v>
      </c>
      <c r="F26" s="83">
        <v>100</v>
      </c>
      <c r="G26" s="83">
        <v>100</v>
      </c>
      <c r="H26" s="83">
        <v>100</v>
      </c>
      <c r="I26" s="83">
        <v>100</v>
      </c>
      <c r="J26" s="83">
        <v>100</v>
      </c>
      <c r="K26" s="83">
        <v>100</v>
      </c>
      <c r="L26" s="83">
        <v>100</v>
      </c>
      <c r="M26" s="83">
        <v>100</v>
      </c>
      <c r="N26" s="83">
        <v>100</v>
      </c>
      <c r="O26" s="83">
        <v>100</v>
      </c>
      <c r="P26" s="83">
        <v>100</v>
      </c>
      <c r="Q26" s="83">
        <v>100</v>
      </c>
      <c r="R26" s="83">
        <v>100</v>
      </c>
      <c r="S26" s="83">
        <v>100</v>
      </c>
      <c r="T26" s="83">
        <v>100</v>
      </c>
      <c r="U26" s="83">
        <v>100</v>
      </c>
      <c r="V26" s="83">
        <v>100</v>
      </c>
      <c r="W26" s="83">
        <v>100</v>
      </c>
      <c r="X26" s="83">
        <v>100</v>
      </c>
      <c r="Y26" s="83">
        <v>100</v>
      </c>
      <c r="Z26" s="83">
        <v>100</v>
      </c>
      <c r="AA26" s="83">
        <v>100</v>
      </c>
      <c r="AB26" s="83">
        <v>100</v>
      </c>
      <c r="AC26" s="83">
        <v>100</v>
      </c>
      <c r="AD26" s="83">
        <v>100</v>
      </c>
      <c r="AE26" s="83">
        <v>100</v>
      </c>
      <c r="AF26" s="83">
        <v>100</v>
      </c>
      <c r="AG26" s="83">
        <v>100</v>
      </c>
      <c r="AH26" s="83">
        <v>100</v>
      </c>
      <c r="AI26" s="83">
        <v>100</v>
      </c>
      <c r="AJ26" s="83">
        <v>100</v>
      </c>
      <c r="AK26" s="83">
        <v>100</v>
      </c>
      <c r="AL26" s="83">
        <v>100</v>
      </c>
      <c r="AM26" s="83">
        <v>100</v>
      </c>
      <c r="AN26" s="83">
        <v>100</v>
      </c>
      <c r="AO26" s="83">
        <v>100</v>
      </c>
      <c r="AP26" s="83">
        <v>100</v>
      </c>
      <c r="AQ26" s="83">
        <v>100</v>
      </c>
      <c r="AR26" s="83">
        <v>100</v>
      </c>
      <c r="AS26" s="83">
        <v>100</v>
      </c>
      <c r="AT26" s="83">
        <v>100</v>
      </c>
      <c r="AU26" s="83">
        <v>100</v>
      </c>
      <c r="AV26" s="83">
        <v>100</v>
      </c>
      <c r="AW26" s="83">
        <v>100</v>
      </c>
      <c r="AX26" s="83">
        <v>100</v>
      </c>
      <c r="AY26" s="83">
        <v>100</v>
      </c>
      <c r="AZ26" s="83">
        <v>100</v>
      </c>
      <c r="BA26" s="83">
        <v>100</v>
      </c>
      <c r="BB26" s="83">
        <v>100</v>
      </c>
      <c r="BC26" s="83">
        <v>100</v>
      </c>
      <c r="BD26" s="83">
        <v>100</v>
      </c>
      <c r="BE26" s="83">
        <v>100</v>
      </c>
      <c r="BF26" s="83">
        <v>100</v>
      </c>
      <c r="BG26" s="83">
        <v>100</v>
      </c>
      <c r="BH26" s="83">
        <v>100</v>
      </c>
      <c r="BI26" s="83">
        <v>100</v>
      </c>
      <c r="BJ26" s="83">
        <v>100</v>
      </c>
      <c r="BK26" s="83">
        <v>100</v>
      </c>
      <c r="BL26" s="83">
        <v>100</v>
      </c>
      <c r="BM26" s="83">
        <v>100</v>
      </c>
      <c r="BN26" s="83">
        <v>100</v>
      </c>
      <c r="BO26" s="83">
        <v>100</v>
      </c>
      <c r="BP26" s="83">
        <v>100</v>
      </c>
      <c r="BQ26" s="83">
        <v>100</v>
      </c>
      <c r="BR26" s="83">
        <v>100</v>
      </c>
      <c r="BS26" s="83">
        <v>100</v>
      </c>
      <c r="BT26" s="83">
        <v>100</v>
      </c>
      <c r="BU26" s="83">
        <v>100</v>
      </c>
      <c r="BV26" s="83">
        <v>100</v>
      </c>
      <c r="BW26" s="83">
        <v>100</v>
      </c>
      <c r="BX26" s="83">
        <v>100</v>
      </c>
      <c r="BY26" s="83">
        <v>100</v>
      </c>
      <c r="BZ26" s="83">
        <v>100</v>
      </c>
      <c r="CA26" s="83">
        <v>100</v>
      </c>
      <c r="CB26" s="83">
        <v>100</v>
      </c>
      <c r="CC26" s="83">
        <v>100</v>
      </c>
      <c r="CD26" s="83">
        <v>100</v>
      </c>
      <c r="CE26" s="83">
        <v>100</v>
      </c>
      <c r="CF26" s="83">
        <v>100</v>
      </c>
      <c r="CG26" s="83">
        <v>99.401602671950741</v>
      </c>
      <c r="CH26" s="83">
        <v>99.207776573073616</v>
      </c>
      <c r="CI26" s="83">
        <v>103.37269974202714</v>
      </c>
      <c r="CJ26" s="83">
        <v>99.64820976807367</v>
      </c>
      <c r="CK26" s="83">
        <v>99.185384030607779</v>
      </c>
      <c r="CL26" s="83">
        <v>104.17168280554829</v>
      </c>
      <c r="CM26" s="83">
        <v>106.24120393661735</v>
      </c>
      <c r="CN26" s="83">
        <v>109.64889488293359</v>
      </c>
      <c r="CO26" s="83">
        <v>112.08431622396823</v>
      </c>
      <c r="CP26" s="83">
        <v>119.37370011098612</v>
      </c>
      <c r="CQ26" s="83">
        <v>120.18948909528008</v>
      </c>
      <c r="CR26" s="83">
        <v>125.45371323018621</v>
      </c>
      <c r="CS26" s="83">
        <v>126.54321143090951</v>
      </c>
      <c r="CT26" s="83">
        <v>126.60993505804831</v>
      </c>
      <c r="CU26" s="83">
        <v>129.36912629045034</v>
      </c>
      <c r="CV26" s="83">
        <v>123.01852333866447</v>
      </c>
      <c r="CW26" s="83">
        <v>127.39154060334367</v>
      </c>
      <c r="CX26" s="83">
        <v>123.26523168555889</v>
      </c>
      <c r="CY26" s="83">
        <v>123.35472820287274</v>
      </c>
      <c r="CZ26" s="83">
        <v>124.90428283336558</v>
      </c>
      <c r="DA26" s="83">
        <v>122.80346498999953</v>
      </c>
      <c r="DB26" s="83">
        <v>116.02947497067213</v>
      </c>
      <c r="DC26" s="83">
        <v>112.94433816438261</v>
      </c>
      <c r="DD26" s="83">
        <v>93.249273672001422</v>
      </c>
      <c r="DE26" s="83">
        <v>81.824290135206738</v>
      </c>
      <c r="DF26" s="83">
        <v>81.10237126078303</v>
      </c>
      <c r="DG26" s="83">
        <v>81.381237403324718</v>
      </c>
      <c r="DH26" s="83">
        <v>83.830853174657577</v>
      </c>
      <c r="DI26" s="83">
        <v>84.644219992826194</v>
      </c>
      <c r="DJ26" s="83">
        <v>85.105141977539276</v>
      </c>
      <c r="DK26" s="83">
        <v>84.243571069333512</v>
      </c>
      <c r="DL26" s="83">
        <v>86.530752903318913</v>
      </c>
      <c r="DM26" s="83">
        <v>87.512323217098057</v>
      </c>
      <c r="DN26" s="83">
        <v>88.708633460810077</v>
      </c>
      <c r="DO26" s="83">
        <v>89.155393857162281</v>
      </c>
      <c r="DP26" s="83">
        <v>90.867975680192146</v>
      </c>
      <c r="DQ26" s="83">
        <v>91.558921344144693</v>
      </c>
      <c r="DR26" s="83">
        <v>92.303779543757045</v>
      </c>
      <c r="DS26" s="83">
        <v>93.71572675097471</v>
      </c>
      <c r="DT26" s="83">
        <v>95.384034859475406</v>
      </c>
      <c r="DU26" s="83">
        <v>96.545520058901985</v>
      </c>
      <c r="DV26" s="83">
        <v>97.479524700620473</v>
      </c>
      <c r="DW26" s="83">
        <v>97.853438499437146</v>
      </c>
      <c r="DX26" s="83">
        <v>98.766363747859657</v>
      </c>
      <c r="DY26" s="83">
        <v>99.398890790085773</v>
      </c>
      <c r="DZ26" s="83">
        <v>99.90538258522119</v>
      </c>
      <c r="EA26" s="83">
        <v>100.35759089233316</v>
      </c>
      <c r="EB26" s="83">
        <v>100.9949279183345</v>
      </c>
      <c r="EC26" s="83">
        <v>101.96687764025664</v>
      </c>
      <c r="ED26" s="83">
        <v>102.02989020158627</v>
      </c>
      <c r="EE26" s="83">
        <v>102.91367417878776</v>
      </c>
      <c r="EF26" s="83">
        <v>103.06758980913968</v>
      </c>
      <c r="EG26" s="83">
        <v>103.70542359885948</v>
      </c>
      <c r="EH26" s="83">
        <v>104.4808369374387</v>
      </c>
      <c r="EI26" s="83">
        <v>105.0914690615846</v>
      </c>
      <c r="EJ26" s="83">
        <v>105.13414604152679</v>
      </c>
      <c r="EK26" s="83">
        <v>105.06978298197707</v>
      </c>
      <c r="EL26" s="83">
        <v>106.5140108422483</v>
      </c>
      <c r="EM26" s="83">
        <v>108.72981086208216</v>
      </c>
      <c r="EN26" s="83">
        <v>108.14483836150555</v>
      </c>
      <c r="EO26" s="83">
        <v>108.61712129186033</v>
      </c>
      <c r="EP26" s="83">
        <v>109.03584870883219</v>
      </c>
      <c r="EQ26" s="83">
        <v>109.62692140612384</v>
      </c>
      <c r="ER26" s="83">
        <v>109.55668501956706</v>
      </c>
      <c r="ES26" s="83">
        <v>108.29708109838846</v>
      </c>
      <c r="ET26" s="83">
        <v>109.06266234400108</v>
      </c>
      <c r="EU26" s="83">
        <v>108.90273081119845</v>
      </c>
      <c r="EV26" s="83">
        <v>109.83103010643153</v>
      </c>
      <c r="EW26" s="83">
        <v>110.17870209120579</v>
      </c>
      <c r="EX26" s="83">
        <v>111.26099462841722</v>
      </c>
      <c r="EY26" s="83">
        <v>111.94487115939025</v>
      </c>
      <c r="EZ26" s="83">
        <v>112.6681780733779</v>
      </c>
      <c r="FA26" s="83">
        <v>113.35937515800241</v>
      </c>
      <c r="FB26" s="83">
        <v>114.12049000729505</v>
      </c>
      <c r="FC26" s="83">
        <v>115.2880491505087</v>
      </c>
      <c r="FD26" s="83">
        <v>117.16747816173741</v>
      </c>
      <c r="FE26" s="83">
        <v>117.26696662996305</v>
      </c>
      <c r="FF26" s="83">
        <v>118.17325470236568</v>
      </c>
      <c r="FG26" s="83">
        <v>119.8434926803956</v>
      </c>
      <c r="FH26" s="83">
        <v>121.11030456357413</v>
      </c>
      <c r="FI26" s="83">
        <v>121.91141715557045</v>
      </c>
      <c r="FJ26" s="83">
        <v>122.56771665506639</v>
      </c>
      <c r="FK26" s="83">
        <v>120.00964150076547</v>
      </c>
      <c r="FL26" s="83">
        <v>123.78351173486692</v>
      </c>
      <c r="FM26" s="83">
        <v>127.69537296049634</v>
      </c>
      <c r="FN26" s="83">
        <v>132.68855500919054</v>
      </c>
      <c r="FO26" s="83">
        <v>132.33776539617412</v>
      </c>
      <c r="FP26" s="83">
        <v>130.97580556367618</v>
      </c>
      <c r="FQ26" s="83">
        <v>131.99099496315318</v>
      </c>
      <c r="FR26" s="83">
        <v>133.54121239439897</v>
      </c>
      <c r="FS26" s="83">
        <v>132.78651968394342</v>
      </c>
      <c r="FT26" s="83">
        <v>137.22376209260287</v>
      </c>
      <c r="FU26" s="83">
        <v>137.74136311662045</v>
      </c>
      <c r="FV26" s="83">
        <v>137.95610461727051</v>
      </c>
      <c r="FW26" s="83">
        <v>139.39024753370998</v>
      </c>
      <c r="FX26" s="83">
        <v>141.11000070585962</v>
      </c>
      <c r="FY26" s="83">
        <v>143.24534556128754</v>
      </c>
      <c r="FZ26" s="83">
        <v>142.64672693622336</v>
      </c>
      <c r="GA26" s="83">
        <v>142.29665214555115</v>
      </c>
      <c r="GB26" s="83">
        <v>147.07748229268554</v>
      </c>
      <c r="GC26" s="83">
        <v>153.00992927772248</v>
      </c>
      <c r="GD26" s="83">
        <v>156.10610047235213</v>
      </c>
      <c r="GE26" s="83">
        <v>153.51106781904164</v>
      </c>
      <c r="GF26" s="83">
        <v>154.96503827522903</v>
      </c>
      <c r="GG26" s="83">
        <v>147.55228490248436</v>
      </c>
      <c r="GH26" s="83">
        <v>151.59789872926081</v>
      </c>
      <c r="GI26" s="83">
        <v>142.65104532805427</v>
      </c>
      <c r="GJ26" s="83">
        <v>138.2691386172277</v>
      </c>
      <c r="GK26" s="83">
        <v>147.67407031244792</v>
      </c>
      <c r="GL26" s="83">
        <v>154.397332863527</v>
      </c>
      <c r="GM26" s="83">
        <v>149.62328267684569</v>
      </c>
      <c r="GN26" s="83">
        <v>144.66615558202486</v>
      </c>
      <c r="GO26" s="83">
        <v>144.67146321068211</v>
      </c>
      <c r="GP26" s="83">
        <v>148.572032338837</v>
      </c>
      <c r="GQ26" s="83">
        <v>149.98281890890368</v>
      </c>
      <c r="GR26" s="83">
        <v>156.14975087991175</v>
      </c>
      <c r="GS26" s="83">
        <v>154.37550017036401</v>
      </c>
      <c r="GT26" s="83">
        <v>160.68194306605713</v>
      </c>
      <c r="GU26" s="83">
        <v>162.99784319063093</v>
      </c>
      <c r="GV26" s="83">
        <v>163.02822153597242</v>
      </c>
      <c r="GW26" s="83">
        <v>162.60284345852793</v>
      </c>
      <c r="GX26" s="83">
        <v>167.65602907869007</v>
      </c>
      <c r="GY26" s="83">
        <v>171.88553781712068</v>
      </c>
      <c r="GZ26" s="83">
        <v>172.96104396976153</v>
      </c>
      <c r="HA26" s="83">
        <v>181.30416697112312</v>
      </c>
      <c r="HB26" s="83">
        <v>181.77007951108968</v>
      </c>
      <c r="HC26" s="83">
        <v>182.92968707601128</v>
      </c>
      <c r="HD26" s="83">
        <v>180.67187582884534</v>
      </c>
      <c r="HE26" s="83">
        <v>182.92633158175056</v>
      </c>
      <c r="HF26" s="83">
        <v>182.77880683409543</v>
      </c>
      <c r="HG26" s="83">
        <v>181.65489148012776</v>
      </c>
      <c r="HH26" s="83">
        <v>185.8859000143662</v>
      </c>
      <c r="HI26" s="83">
        <v>190.82452825647542</v>
      </c>
      <c r="HJ26" s="83">
        <v>191.67333727499164</v>
      </c>
      <c r="HK26" s="83">
        <v>191.88573698041193</v>
      </c>
      <c r="HL26" s="83">
        <v>194.68648775717944</v>
      </c>
      <c r="HM26" s="83">
        <v>189.90506913539767</v>
      </c>
      <c r="HN26" s="83">
        <v>189.90468194787547</v>
      </c>
      <c r="HO26" s="83">
        <v>194.0169243244419</v>
      </c>
      <c r="HP26" s="83">
        <v>198.45233209080405</v>
      </c>
      <c r="HQ26" s="83">
        <v>197.8987989605836</v>
      </c>
      <c r="HR26" s="83">
        <v>203.29199471688489</v>
      </c>
      <c r="HS26" s="83">
        <v>204.43296389451476</v>
      </c>
      <c r="HT26" s="83">
        <v>203.19856587606864</v>
      </c>
      <c r="HU26" s="83">
        <v>202.56564644155421</v>
      </c>
      <c r="HV26" s="83">
        <v>202.22382042440307</v>
      </c>
      <c r="HW26" s="83">
        <v>205.07108816866312</v>
      </c>
      <c r="HX26" s="83">
        <v>206.57457212049732</v>
      </c>
      <c r="HY26" s="83">
        <v>208.62225104319052</v>
      </c>
      <c r="HZ26" s="83">
        <v>209.34712025539392</v>
      </c>
      <c r="IA26" s="83">
        <v>209.32039675463398</v>
      </c>
      <c r="IB26" s="83">
        <v>212.20621030310849</v>
      </c>
      <c r="IC26" s="83">
        <v>213.29384552088612</v>
      </c>
      <c r="ID26" s="83">
        <v>214.37964498103756</v>
      </c>
      <c r="IE26" s="83">
        <v>213.89513240600991</v>
      </c>
      <c r="IF26" s="83">
        <v>212.16949245034112</v>
      </c>
      <c r="IG26" s="83">
        <v>211.82122542951114</v>
      </c>
      <c r="IH26" s="83">
        <v>212.50077784658998</v>
      </c>
      <c r="II26" s="83">
        <v>214.47223283352815</v>
      </c>
      <c r="IJ26" s="83">
        <v>214.34932785586756</v>
      </c>
      <c r="IK26" s="83">
        <v>200.49685919935078</v>
      </c>
      <c r="IL26" s="83">
        <v>204.69047612190516</v>
      </c>
      <c r="IM26" s="83">
        <v>206.51538068294252</v>
      </c>
      <c r="IN26" s="83">
        <v>208.56977081648793</v>
      </c>
      <c r="IO26" s="83">
        <v>211.23951160881677</v>
      </c>
      <c r="IP26" s="83">
        <v>211.40149114052664</v>
      </c>
      <c r="IQ26" s="83">
        <v>212.21624269762202</v>
      </c>
      <c r="IR26" s="83">
        <v>210.39365381634784</v>
      </c>
      <c r="IS26" s="83">
        <v>230.94131000788701</v>
      </c>
      <c r="IT26" s="83">
        <v>235.00123649801603</v>
      </c>
      <c r="IU26" s="83">
        <v>234.68226057419537</v>
      </c>
      <c r="IV26" s="83">
        <v>231.07781986367769</v>
      </c>
      <c r="IW26" s="83">
        <v>246.84740064493644</v>
      </c>
      <c r="IX26" s="83">
        <v>247.12481240011553</v>
      </c>
      <c r="IY26" s="83">
        <v>242.56184988429155</v>
      </c>
      <c r="IZ26" s="83">
        <v>251.28311566527583</v>
      </c>
      <c r="JA26" s="83">
        <v>256.79942265977019</v>
      </c>
      <c r="JB26" s="83">
        <v>255.6211658711606</v>
      </c>
      <c r="JC26" s="83">
        <v>241.52159923793548</v>
      </c>
      <c r="JD26" s="83">
        <v>250.4378463566471</v>
      </c>
      <c r="JE26" s="83">
        <v>246.52656328010593</v>
      </c>
      <c r="JF26" s="83">
        <v>262.9436152305193</v>
      </c>
      <c r="JG26" s="83">
        <v>254.50416404333095</v>
      </c>
      <c r="JH26" s="83">
        <v>228.46270893546202</v>
      </c>
      <c r="JI26" s="83">
        <v>238.59882356318849</v>
      </c>
      <c r="JJ26" s="83">
        <v>225.75600829220187</v>
      </c>
      <c r="JK26" s="83">
        <v>218.99223049095374</v>
      </c>
      <c r="JL26" s="83">
        <v>203.52503437684553</v>
      </c>
      <c r="JM26" s="83">
        <v>220.75895449316212</v>
      </c>
      <c r="JN26" s="83">
        <v>206.89040386207097</v>
      </c>
      <c r="JO26" s="83">
        <v>180.28829358366409</v>
      </c>
      <c r="JP26" s="83">
        <v>198.04565053913922</v>
      </c>
      <c r="JQ26" s="83">
        <v>206.91116421312694</v>
      </c>
      <c r="JR26" s="201"/>
    </row>
    <row r="27" spans="1:278" s="199" customFormat="1" ht="15" customHeight="1" x14ac:dyDescent="0.25">
      <c r="A27" s="82" t="s">
        <v>49</v>
      </c>
      <c r="B27" s="83">
        <v>100</v>
      </c>
      <c r="C27" s="83">
        <v>100</v>
      </c>
      <c r="D27" s="83">
        <v>100</v>
      </c>
      <c r="E27" s="83">
        <v>100</v>
      </c>
      <c r="F27" s="83">
        <v>100</v>
      </c>
      <c r="G27" s="83">
        <v>100</v>
      </c>
      <c r="H27" s="83">
        <v>100</v>
      </c>
      <c r="I27" s="83">
        <v>100</v>
      </c>
      <c r="J27" s="83">
        <v>100</v>
      </c>
      <c r="K27" s="83">
        <v>100</v>
      </c>
      <c r="L27" s="83">
        <v>100</v>
      </c>
      <c r="M27" s="83">
        <v>100</v>
      </c>
      <c r="N27" s="83">
        <v>100</v>
      </c>
      <c r="O27" s="83">
        <v>100</v>
      </c>
      <c r="P27" s="83">
        <v>100</v>
      </c>
      <c r="Q27" s="83">
        <v>100</v>
      </c>
      <c r="R27" s="83">
        <v>100</v>
      </c>
      <c r="S27" s="83">
        <v>100</v>
      </c>
      <c r="T27" s="83">
        <v>100</v>
      </c>
      <c r="U27" s="83">
        <v>100</v>
      </c>
      <c r="V27" s="83">
        <v>100</v>
      </c>
      <c r="W27" s="83">
        <v>100</v>
      </c>
      <c r="X27" s="83">
        <v>96.057914102594793</v>
      </c>
      <c r="Y27" s="83">
        <v>99.713063397425145</v>
      </c>
      <c r="Z27" s="83">
        <v>102.72092621858263</v>
      </c>
      <c r="AA27" s="83">
        <v>102.69257476713837</v>
      </c>
      <c r="AB27" s="83">
        <v>103.9611607962391</v>
      </c>
      <c r="AC27" s="83">
        <v>103.79242391590643</v>
      </c>
      <c r="AD27" s="83">
        <v>105.60548711379292</v>
      </c>
      <c r="AE27" s="83">
        <v>106.19744550599015</v>
      </c>
      <c r="AF27" s="83">
        <v>106.10724504944568</v>
      </c>
      <c r="AG27" s="83">
        <v>102.87272525920072</v>
      </c>
      <c r="AH27" s="83">
        <v>101.91906013297256</v>
      </c>
      <c r="AI27" s="83">
        <v>103.27941199945725</v>
      </c>
      <c r="AJ27" s="83">
        <v>103.3995542306188</v>
      </c>
      <c r="AK27" s="83">
        <v>103.66987724381231</v>
      </c>
      <c r="AL27" s="83">
        <v>107.71953244099642</v>
      </c>
      <c r="AM27" s="83">
        <v>108.35065428728778</v>
      </c>
      <c r="AN27" s="83">
        <v>109.63170549689119</v>
      </c>
      <c r="AO27" s="83">
        <v>111.05724065959501</v>
      </c>
      <c r="AP27" s="83">
        <v>113.16083614682853</v>
      </c>
      <c r="AQ27" s="83">
        <v>117.99368559889535</v>
      </c>
      <c r="AR27" s="83">
        <v>117.91526291214711</v>
      </c>
      <c r="AS27" s="83">
        <v>120.76111131064977</v>
      </c>
      <c r="AT27" s="83">
        <v>120.01809217090086</v>
      </c>
      <c r="AU27" s="83">
        <v>121.42130594066516</v>
      </c>
      <c r="AV27" s="83">
        <v>123.38223826513099</v>
      </c>
      <c r="AW27" s="83">
        <v>124.88104801698471</v>
      </c>
      <c r="AX27" s="83">
        <v>125.97338154187516</v>
      </c>
      <c r="AY27" s="83">
        <v>128.97181715872898</v>
      </c>
      <c r="AZ27" s="83">
        <v>130.77764209148444</v>
      </c>
      <c r="BA27" s="83">
        <v>130.48831102491036</v>
      </c>
      <c r="BB27" s="83">
        <v>131.32637342464218</v>
      </c>
      <c r="BC27" s="83">
        <v>131.38623502462303</v>
      </c>
      <c r="BD27" s="83">
        <v>129.1224598727741</v>
      </c>
      <c r="BE27" s="83">
        <v>130.66472515544058</v>
      </c>
      <c r="BF27" s="83">
        <v>132.3646020400833</v>
      </c>
      <c r="BG27" s="83">
        <v>134.6539400905107</v>
      </c>
      <c r="BH27" s="83">
        <v>136.51870375691396</v>
      </c>
      <c r="BI27" s="83">
        <v>139.02706043627128</v>
      </c>
      <c r="BJ27" s="83">
        <v>140.28209280144301</v>
      </c>
      <c r="BK27" s="83">
        <v>141.44446140523107</v>
      </c>
      <c r="BL27" s="83">
        <v>141.47942057961987</v>
      </c>
      <c r="BM27" s="83">
        <v>143.13024886462492</v>
      </c>
      <c r="BN27" s="83">
        <v>139.65205245472461</v>
      </c>
      <c r="BO27" s="83">
        <v>138.40295137641766</v>
      </c>
      <c r="BP27" s="83">
        <v>140.37918332814525</v>
      </c>
      <c r="BQ27" s="83">
        <v>142.69761411616335</v>
      </c>
      <c r="BR27" s="83">
        <v>144.86210381597738</v>
      </c>
      <c r="BS27" s="83">
        <v>145.37087453806791</v>
      </c>
      <c r="BT27" s="83">
        <v>144.12311635498719</v>
      </c>
      <c r="BU27" s="83">
        <v>143.19290699901819</v>
      </c>
      <c r="BV27" s="83">
        <v>144.21617919370408</v>
      </c>
      <c r="BW27" s="83">
        <v>145.22406496180821</v>
      </c>
      <c r="BX27" s="83">
        <v>146.40908918580234</v>
      </c>
      <c r="BY27" s="83">
        <v>147.42691397488997</v>
      </c>
      <c r="BZ27" s="83">
        <v>147.59234250413036</v>
      </c>
      <c r="CA27" s="83">
        <v>147.80814955822132</v>
      </c>
      <c r="CB27" s="83">
        <v>147.45748030553355</v>
      </c>
      <c r="CC27" s="83">
        <v>146.50013768167989</v>
      </c>
      <c r="CD27" s="83">
        <v>147.630075265985</v>
      </c>
      <c r="CE27" s="83">
        <v>149.08707468333208</v>
      </c>
      <c r="CF27" s="83">
        <v>150.62796614227898</v>
      </c>
      <c r="CG27" s="83">
        <v>152.3394392165313</v>
      </c>
      <c r="CH27" s="83">
        <v>153.90767146357612</v>
      </c>
      <c r="CI27" s="83">
        <v>155.10947389635155</v>
      </c>
      <c r="CJ27" s="83">
        <v>156.4321249271683</v>
      </c>
      <c r="CK27" s="83">
        <v>158.05927495630092</v>
      </c>
      <c r="CL27" s="83">
        <v>159.06053703836719</v>
      </c>
      <c r="CM27" s="83">
        <v>160.52794439256428</v>
      </c>
      <c r="CN27" s="83">
        <v>162.09191639509808</v>
      </c>
      <c r="CO27" s="83">
        <v>159.302521485554</v>
      </c>
      <c r="CP27" s="83">
        <v>154.61311102854333</v>
      </c>
      <c r="CQ27" s="83">
        <v>156.50672021526947</v>
      </c>
      <c r="CR27" s="83">
        <v>159.5456941242592</v>
      </c>
      <c r="CS27" s="83">
        <v>160.65955606068559</v>
      </c>
      <c r="CT27" s="83">
        <v>157.86559267143215</v>
      </c>
      <c r="CU27" s="83">
        <v>158.27548802659854</v>
      </c>
      <c r="CV27" s="83">
        <v>155.41911535089366</v>
      </c>
      <c r="CW27" s="83">
        <v>153.55063337263135</v>
      </c>
      <c r="CX27" s="83">
        <v>153.65179549794513</v>
      </c>
      <c r="CY27" s="83">
        <v>159.37686901783442</v>
      </c>
      <c r="CZ27" s="83">
        <v>159.85672014490183</v>
      </c>
      <c r="DA27" s="83">
        <v>158.04435738507087</v>
      </c>
      <c r="DB27" s="83">
        <v>157.18645230571283</v>
      </c>
      <c r="DC27" s="83">
        <v>158.13826603698536</v>
      </c>
      <c r="DD27" s="83">
        <v>148.83121483327716</v>
      </c>
      <c r="DE27" s="83">
        <v>124.95021398206951</v>
      </c>
      <c r="DF27" s="83">
        <v>117.20089578628533</v>
      </c>
      <c r="DG27" s="83">
        <v>120.48844994547552</v>
      </c>
      <c r="DH27" s="83">
        <v>128.41778813220316</v>
      </c>
      <c r="DI27" s="83">
        <v>126.21402854061094</v>
      </c>
      <c r="DJ27" s="83">
        <v>128.22595074864989</v>
      </c>
      <c r="DK27" s="83">
        <v>138.08214301849637</v>
      </c>
      <c r="DL27" s="83">
        <v>142.61257220582067</v>
      </c>
      <c r="DM27" s="83">
        <v>146.70948721450483</v>
      </c>
      <c r="DN27" s="83">
        <v>153.13313794615419</v>
      </c>
      <c r="DO27" s="83">
        <v>154.90646853656909</v>
      </c>
      <c r="DP27" s="83">
        <v>160.60238792752199</v>
      </c>
      <c r="DQ27" s="83">
        <v>162.40197330973805</v>
      </c>
      <c r="DR27" s="83">
        <v>164.14153682664352</v>
      </c>
      <c r="DS27" s="83">
        <v>169.1576203758045</v>
      </c>
      <c r="DT27" s="83">
        <v>170.74354866778455</v>
      </c>
      <c r="DU27" s="83">
        <v>170.94799469049573</v>
      </c>
      <c r="DV27" s="83">
        <v>175.92748593711815</v>
      </c>
      <c r="DW27" s="83">
        <v>178.99973894624179</v>
      </c>
      <c r="DX27" s="83">
        <v>174.15866111955361</v>
      </c>
      <c r="DY27" s="83">
        <v>176.40878958306493</v>
      </c>
      <c r="DZ27" s="83">
        <v>182.22529198362639</v>
      </c>
      <c r="EA27" s="83">
        <v>183.12096483409812</v>
      </c>
      <c r="EB27" s="83">
        <v>186.9860605659303</v>
      </c>
      <c r="EC27" s="83">
        <v>190.83768686444915</v>
      </c>
      <c r="ED27" s="83">
        <v>189.15675084033504</v>
      </c>
      <c r="EE27" s="83">
        <v>191.63598850426482</v>
      </c>
      <c r="EF27" s="83">
        <v>195.27265112963102</v>
      </c>
      <c r="EG27" s="83">
        <v>197.53945505713764</v>
      </c>
      <c r="EH27" s="83">
        <v>198.45931451318819</v>
      </c>
      <c r="EI27" s="83">
        <v>200.56213145347311</v>
      </c>
      <c r="EJ27" s="83">
        <v>201.78545186068396</v>
      </c>
      <c r="EK27" s="83">
        <v>200.13856383680763</v>
      </c>
      <c r="EL27" s="83">
        <v>202.60742305952294</v>
      </c>
      <c r="EM27" s="83">
        <v>195.49154059419448</v>
      </c>
      <c r="EN27" s="83">
        <v>190.02490210644123</v>
      </c>
      <c r="EO27" s="83">
        <v>199.65446859551059</v>
      </c>
      <c r="EP27" s="83">
        <v>196.41077628801665</v>
      </c>
      <c r="EQ27" s="83">
        <v>202.00658303845049</v>
      </c>
      <c r="ER27" s="83">
        <v>207.3775802267688</v>
      </c>
      <c r="ES27" s="83">
        <v>211.17013483990962</v>
      </c>
      <c r="ET27" s="83">
        <v>210.57996273771531</v>
      </c>
      <c r="EU27" s="83">
        <v>212.16562047810186</v>
      </c>
      <c r="EV27" s="83">
        <v>209.26422154133527</v>
      </c>
      <c r="EW27" s="83">
        <v>212.97987611099694</v>
      </c>
      <c r="EX27" s="83">
        <v>217.25755344582262</v>
      </c>
      <c r="EY27" s="83">
        <v>219.198299264447</v>
      </c>
      <c r="EZ27" s="83">
        <v>222.01889516881772</v>
      </c>
      <c r="FA27" s="83">
        <v>223.02008325475504</v>
      </c>
      <c r="FB27" s="83">
        <v>224.65513621408857</v>
      </c>
      <c r="FC27" s="83">
        <v>227.85969054859345</v>
      </c>
      <c r="FD27" s="83">
        <v>230.10965278192216</v>
      </c>
      <c r="FE27" s="83">
        <v>231.12608102885849</v>
      </c>
      <c r="FF27" s="83">
        <v>233.27365288052434</v>
      </c>
      <c r="FG27" s="83">
        <v>237.77128341626712</v>
      </c>
      <c r="FH27" s="83">
        <v>236.06325061825419</v>
      </c>
      <c r="FI27" s="83">
        <v>228.97768691925245</v>
      </c>
      <c r="FJ27" s="83">
        <v>233.48583499142421</v>
      </c>
      <c r="FK27" s="83">
        <v>231.22771584987666</v>
      </c>
      <c r="FL27" s="83">
        <v>233.09391165007227</v>
      </c>
      <c r="FM27" s="83">
        <v>238.33743103861619</v>
      </c>
      <c r="FN27" s="83">
        <v>239.1116285038695</v>
      </c>
      <c r="FO27" s="83">
        <v>240.11493824787797</v>
      </c>
      <c r="FP27" s="83">
        <v>241.96912306228816</v>
      </c>
      <c r="FQ27" s="83">
        <v>246.33568668567224</v>
      </c>
      <c r="FR27" s="83">
        <v>246.89662804254971</v>
      </c>
      <c r="FS27" s="83">
        <v>247.89412315054179</v>
      </c>
      <c r="FT27" s="83">
        <v>248.91692902707587</v>
      </c>
      <c r="FU27" s="83">
        <v>252.40844693622529</v>
      </c>
      <c r="FV27" s="83">
        <v>248.9753034121818</v>
      </c>
      <c r="FW27" s="83">
        <v>252.93290430241154</v>
      </c>
      <c r="FX27" s="83">
        <v>248.17653204098602</v>
      </c>
      <c r="FY27" s="83">
        <v>252.01578798641111</v>
      </c>
      <c r="FZ27" s="83">
        <v>250.37868291661366</v>
      </c>
      <c r="GA27" s="83">
        <v>246.68661707113344</v>
      </c>
      <c r="GB27" s="83">
        <v>252.06036686253694</v>
      </c>
      <c r="GC27" s="83">
        <v>254.87259847000431</v>
      </c>
      <c r="GD27" s="83">
        <v>254.07416913622123</v>
      </c>
      <c r="GE27" s="83">
        <v>256.70797122671433</v>
      </c>
      <c r="GF27" s="83">
        <v>257.68448804005897</v>
      </c>
      <c r="GG27" s="83">
        <v>254.34426467980714</v>
      </c>
      <c r="GH27" s="83">
        <v>253.1570528202208</v>
      </c>
      <c r="GI27" s="83">
        <v>249.02353068737679</v>
      </c>
      <c r="GJ27" s="83">
        <v>242.79582748885699</v>
      </c>
      <c r="GK27" s="83">
        <v>249.5010149155481</v>
      </c>
      <c r="GL27" s="83">
        <v>245.20969952296463</v>
      </c>
      <c r="GM27" s="83">
        <v>241.35448183161211</v>
      </c>
      <c r="GN27" s="83">
        <v>239.17864206994622</v>
      </c>
      <c r="GO27" s="83">
        <v>240.0318574743383</v>
      </c>
      <c r="GP27" s="83">
        <v>246.02488868997148</v>
      </c>
      <c r="GQ27" s="83">
        <v>250.66683992675243</v>
      </c>
      <c r="GR27" s="83">
        <v>251.38574656068423</v>
      </c>
      <c r="GS27" s="83">
        <v>252.4687164267267</v>
      </c>
      <c r="GT27" s="83">
        <v>256.89108884385399</v>
      </c>
      <c r="GU27" s="83">
        <v>261.30016257157973</v>
      </c>
      <c r="GV27" s="83">
        <v>261.65712144104657</v>
      </c>
      <c r="GW27" s="83">
        <v>261.32773678908529</v>
      </c>
      <c r="GX27" s="83">
        <v>259.43599080034824</v>
      </c>
      <c r="GY27" s="83">
        <v>263.63141750543394</v>
      </c>
      <c r="GZ27" s="83">
        <v>265.55004727033446</v>
      </c>
      <c r="HA27" s="83">
        <v>268.06335559535211</v>
      </c>
      <c r="HB27" s="83">
        <v>267.50567896126933</v>
      </c>
      <c r="HC27" s="83">
        <v>269.60634044301071</v>
      </c>
      <c r="HD27" s="83">
        <v>271.32297710791704</v>
      </c>
      <c r="HE27" s="83">
        <v>271.40202975998648</v>
      </c>
      <c r="HF27" s="83">
        <v>273.536515426959</v>
      </c>
      <c r="HG27" s="83">
        <v>273.30236284966662</v>
      </c>
      <c r="HH27" s="83">
        <v>274.50280769338593</v>
      </c>
      <c r="HI27" s="83">
        <v>275.73928241053579</v>
      </c>
      <c r="HJ27" s="83">
        <v>274.61908482739506</v>
      </c>
      <c r="HK27" s="83">
        <v>274.95218501688601</v>
      </c>
      <c r="HL27" s="83">
        <v>275.4613460045677</v>
      </c>
      <c r="HM27" s="83">
        <v>273.04706327475247</v>
      </c>
      <c r="HN27" s="83">
        <v>271.28106106139234</v>
      </c>
      <c r="HO27" s="83">
        <v>272.14326730395783</v>
      </c>
      <c r="HP27" s="83">
        <v>270.81537401655453</v>
      </c>
      <c r="HQ27" s="83">
        <v>270.72339878484638</v>
      </c>
      <c r="HR27" s="83">
        <v>272.45403021914012</v>
      </c>
      <c r="HS27" s="83">
        <v>273.48186565108665</v>
      </c>
      <c r="HT27" s="83">
        <v>273.51241045805926</v>
      </c>
      <c r="HU27" s="83">
        <v>275.0970408329145</v>
      </c>
      <c r="HV27" s="83">
        <v>273.73217092502313</v>
      </c>
      <c r="HW27" s="83">
        <v>273.74991150454269</v>
      </c>
      <c r="HX27" s="83">
        <v>273.94564458373696</v>
      </c>
      <c r="HY27" s="83">
        <v>274.91107873216032</v>
      </c>
      <c r="HZ27" s="83">
        <v>275.32022897382421</v>
      </c>
      <c r="IA27" s="83">
        <v>275.74954120871143</v>
      </c>
      <c r="IB27" s="83">
        <v>276.68287510177555</v>
      </c>
      <c r="IC27" s="83">
        <v>276.68999396687423</v>
      </c>
      <c r="ID27" s="83">
        <v>276.20600467437305</v>
      </c>
      <c r="IE27" s="83">
        <v>276.70797223035834</v>
      </c>
      <c r="IF27" s="83">
        <v>276.61462925578365</v>
      </c>
      <c r="IG27" s="83">
        <v>276.62368484426253</v>
      </c>
      <c r="IH27" s="83">
        <v>276.70780333216277</v>
      </c>
      <c r="II27" s="83">
        <v>278.67731812009174</v>
      </c>
      <c r="IJ27" s="83">
        <v>277.11287681773592</v>
      </c>
      <c r="IK27" s="83">
        <v>251.66422214934408</v>
      </c>
      <c r="IL27" s="83">
        <v>257.8144683856155</v>
      </c>
      <c r="IM27" s="83">
        <v>269.15115844851266</v>
      </c>
      <c r="IN27" s="83">
        <v>275.43160379483976</v>
      </c>
      <c r="IO27" s="83">
        <v>275.94856018049171</v>
      </c>
      <c r="IP27" s="83">
        <v>277.78902552666858</v>
      </c>
      <c r="IQ27" s="83">
        <v>278.71938669511144</v>
      </c>
      <c r="IR27" s="83">
        <v>279.35099297714055</v>
      </c>
      <c r="IS27" s="83">
        <v>282.25990239609433</v>
      </c>
      <c r="IT27" s="83">
        <v>283.95868080086348</v>
      </c>
      <c r="IU27" s="83">
        <v>283.95736988735734</v>
      </c>
      <c r="IV27" s="83">
        <v>278.02336112727096</v>
      </c>
      <c r="IW27" s="83">
        <v>279.29514096273505</v>
      </c>
      <c r="IX27" s="83">
        <v>278.46004651262609</v>
      </c>
      <c r="IY27" s="83">
        <v>276.4964375914729</v>
      </c>
      <c r="IZ27" s="83">
        <v>278.48531038181125</v>
      </c>
      <c r="JA27" s="83">
        <v>281.6908766322469</v>
      </c>
      <c r="JB27" s="83">
        <v>281.10890312064606</v>
      </c>
      <c r="JC27" s="83">
        <v>277.10065027249141</v>
      </c>
      <c r="JD27" s="83">
        <v>276.7516421605265</v>
      </c>
      <c r="JE27" s="83">
        <v>278.09803373284063</v>
      </c>
      <c r="JF27" s="83">
        <v>280.31628346305888</v>
      </c>
      <c r="JG27" s="83">
        <v>275.55054168605267</v>
      </c>
      <c r="JH27" s="83">
        <v>268.07155657836927</v>
      </c>
      <c r="JI27" s="83">
        <v>268.56801587004219</v>
      </c>
      <c r="JJ27" s="83">
        <v>261.0830926252649</v>
      </c>
      <c r="JK27" s="83">
        <v>256.23258339692063</v>
      </c>
      <c r="JL27" s="83">
        <v>246.32783637389022</v>
      </c>
      <c r="JM27" s="83">
        <v>255.43284596301277</v>
      </c>
      <c r="JN27" s="83">
        <v>247.63370328096269</v>
      </c>
      <c r="JO27" s="83">
        <v>231.70242934028644</v>
      </c>
      <c r="JP27" s="83">
        <v>239.60763062873474</v>
      </c>
      <c r="JQ27" s="83">
        <v>246.09133851495727</v>
      </c>
      <c r="JR27" s="201"/>
    </row>
    <row r="28" spans="1:278" s="199" customFormat="1" ht="15" customHeight="1" x14ac:dyDescent="0.25">
      <c r="A28" s="82" t="s">
        <v>58</v>
      </c>
      <c r="B28" s="83">
        <v>100</v>
      </c>
      <c r="C28" s="83">
        <v>100</v>
      </c>
      <c r="D28" s="83">
        <v>100</v>
      </c>
      <c r="E28" s="83">
        <v>100</v>
      </c>
      <c r="F28" s="83">
        <v>100</v>
      </c>
      <c r="G28" s="83">
        <v>100</v>
      </c>
      <c r="H28" s="83">
        <v>100</v>
      </c>
      <c r="I28" s="83">
        <v>100</v>
      </c>
      <c r="J28" s="83">
        <v>100</v>
      </c>
      <c r="K28" s="83">
        <v>100</v>
      </c>
      <c r="L28" s="83">
        <v>100</v>
      </c>
      <c r="M28" s="83">
        <v>100</v>
      </c>
      <c r="N28" s="83">
        <v>100</v>
      </c>
      <c r="O28" s="83">
        <v>100</v>
      </c>
      <c r="P28" s="83">
        <v>100</v>
      </c>
      <c r="Q28" s="83">
        <v>100</v>
      </c>
      <c r="R28" s="83">
        <v>100</v>
      </c>
      <c r="S28" s="83">
        <v>100</v>
      </c>
      <c r="T28" s="83">
        <v>100</v>
      </c>
      <c r="U28" s="83">
        <v>100</v>
      </c>
      <c r="V28" s="83">
        <v>100</v>
      </c>
      <c r="W28" s="83">
        <v>100</v>
      </c>
      <c r="X28" s="83">
        <v>100</v>
      </c>
      <c r="Y28" s="83">
        <v>100</v>
      </c>
      <c r="Z28" s="83">
        <v>100</v>
      </c>
      <c r="AA28" s="83">
        <v>100</v>
      </c>
      <c r="AB28" s="83">
        <v>100</v>
      </c>
      <c r="AC28" s="83">
        <v>100</v>
      </c>
      <c r="AD28" s="83">
        <v>100</v>
      </c>
      <c r="AE28" s="83">
        <v>100</v>
      </c>
      <c r="AF28" s="83">
        <v>100</v>
      </c>
      <c r="AG28" s="83">
        <v>100</v>
      </c>
      <c r="AH28" s="83">
        <v>100</v>
      </c>
      <c r="AI28" s="83">
        <v>100</v>
      </c>
      <c r="AJ28" s="83">
        <v>100</v>
      </c>
      <c r="AK28" s="83">
        <v>100</v>
      </c>
      <c r="AL28" s="83">
        <v>100</v>
      </c>
      <c r="AM28" s="83">
        <v>100</v>
      </c>
      <c r="AN28" s="83">
        <v>100</v>
      </c>
      <c r="AO28" s="83">
        <v>100</v>
      </c>
      <c r="AP28" s="83">
        <v>100</v>
      </c>
      <c r="AQ28" s="83">
        <v>100</v>
      </c>
      <c r="AR28" s="83">
        <v>100</v>
      </c>
      <c r="AS28" s="83">
        <v>100</v>
      </c>
      <c r="AT28" s="83">
        <v>100</v>
      </c>
      <c r="AU28" s="83">
        <v>100</v>
      </c>
      <c r="AV28" s="83">
        <v>100</v>
      </c>
      <c r="AW28" s="83">
        <v>100</v>
      </c>
      <c r="AX28" s="83">
        <v>100</v>
      </c>
      <c r="AY28" s="83">
        <v>100</v>
      </c>
      <c r="AZ28" s="83">
        <v>100</v>
      </c>
      <c r="BA28" s="83">
        <v>100</v>
      </c>
      <c r="BB28" s="83">
        <v>100</v>
      </c>
      <c r="BC28" s="83">
        <v>100</v>
      </c>
      <c r="BD28" s="83">
        <v>100</v>
      </c>
      <c r="BE28" s="83">
        <v>100</v>
      </c>
      <c r="BF28" s="83">
        <v>100</v>
      </c>
      <c r="BG28" s="83">
        <v>100</v>
      </c>
      <c r="BH28" s="83">
        <v>100</v>
      </c>
      <c r="BI28" s="83">
        <v>100</v>
      </c>
      <c r="BJ28" s="83">
        <v>100</v>
      </c>
      <c r="BK28" s="83">
        <v>100</v>
      </c>
      <c r="BL28" s="83">
        <v>100</v>
      </c>
      <c r="BM28" s="83">
        <v>100</v>
      </c>
      <c r="BN28" s="83">
        <v>100</v>
      </c>
      <c r="BO28" s="83">
        <v>100</v>
      </c>
      <c r="BP28" s="83">
        <v>100</v>
      </c>
      <c r="BQ28" s="83">
        <v>100</v>
      </c>
      <c r="BR28" s="83">
        <v>100</v>
      </c>
      <c r="BS28" s="83">
        <v>100</v>
      </c>
      <c r="BT28" s="83">
        <v>100</v>
      </c>
      <c r="BU28" s="83">
        <v>100</v>
      </c>
      <c r="BV28" s="83">
        <v>100</v>
      </c>
      <c r="BW28" s="83">
        <v>100</v>
      </c>
      <c r="BX28" s="83">
        <v>100</v>
      </c>
      <c r="BY28" s="83">
        <v>100</v>
      </c>
      <c r="BZ28" s="83">
        <v>100</v>
      </c>
      <c r="CA28" s="83">
        <v>100</v>
      </c>
      <c r="CB28" s="83">
        <v>100</v>
      </c>
      <c r="CC28" s="83">
        <v>100</v>
      </c>
      <c r="CD28" s="83">
        <v>100</v>
      </c>
      <c r="CE28" s="83">
        <v>100</v>
      </c>
      <c r="CF28" s="83">
        <v>100</v>
      </c>
      <c r="CG28" s="83">
        <v>100</v>
      </c>
      <c r="CH28" s="83">
        <v>100</v>
      </c>
      <c r="CI28" s="83">
        <v>100</v>
      </c>
      <c r="CJ28" s="83">
        <v>100</v>
      </c>
      <c r="CK28" s="83">
        <v>100</v>
      </c>
      <c r="CL28" s="83">
        <v>100</v>
      </c>
      <c r="CM28" s="83">
        <v>100</v>
      </c>
      <c r="CN28" s="83">
        <v>100</v>
      </c>
      <c r="CO28" s="83">
        <v>94.590761102096977</v>
      </c>
      <c r="CP28" s="83">
        <v>89.404004644417242</v>
      </c>
      <c r="CQ28" s="83">
        <v>88.889310294558612</v>
      </c>
      <c r="CR28" s="83">
        <v>89.154469935536795</v>
      </c>
      <c r="CS28" s="83">
        <v>90.694266499315958</v>
      </c>
      <c r="CT28" s="83">
        <v>82.876950993022717</v>
      </c>
      <c r="CU28" s="83">
        <v>77.978969354984642</v>
      </c>
      <c r="CV28" s="83">
        <v>74.627757227666919</v>
      </c>
      <c r="CW28" s="83">
        <v>74.015056429511404</v>
      </c>
      <c r="CX28" s="83">
        <v>70.789772168341557</v>
      </c>
      <c r="CY28" s="83">
        <v>71.852070017078788</v>
      </c>
      <c r="CZ28" s="83">
        <v>70.412778705528694</v>
      </c>
      <c r="DA28" s="83">
        <v>62.825896379242998</v>
      </c>
      <c r="DB28" s="83">
        <v>63.404473194846283</v>
      </c>
      <c r="DC28" s="83">
        <v>64.707782164347449</v>
      </c>
      <c r="DD28" s="83">
        <v>58.845064674576747</v>
      </c>
      <c r="DE28" s="83">
        <v>39.877631694868633</v>
      </c>
      <c r="DF28" s="83">
        <v>39.303706802791282</v>
      </c>
      <c r="DG28" s="83">
        <v>39.085313314457046</v>
      </c>
      <c r="DH28" s="83">
        <v>39.199043461805488</v>
      </c>
      <c r="DI28" s="83">
        <v>39.554209427819387</v>
      </c>
      <c r="DJ28" s="83">
        <v>39.516756998922702</v>
      </c>
      <c r="DK28" s="83">
        <v>40.415249854713856</v>
      </c>
      <c r="DL28" s="83">
        <v>40.678127979058289</v>
      </c>
      <c r="DM28" s="83">
        <v>41.15317727364495</v>
      </c>
      <c r="DN28" s="83">
        <v>41.470831550589864</v>
      </c>
      <c r="DO28" s="83">
        <v>41.937120216370793</v>
      </c>
      <c r="DP28" s="83">
        <v>41.720405766251851</v>
      </c>
      <c r="DQ28" s="83">
        <v>42.614661519723221</v>
      </c>
      <c r="DR28" s="83">
        <v>46.771535442916509</v>
      </c>
      <c r="DS28" s="83">
        <v>47.641652552869019</v>
      </c>
      <c r="DT28" s="83">
        <v>49.733190950892741</v>
      </c>
      <c r="DU28" s="83">
        <v>50.811419909284595</v>
      </c>
      <c r="DV28" s="83">
        <v>51.03641103013544</v>
      </c>
      <c r="DW28" s="83">
        <v>52.934237801589902</v>
      </c>
      <c r="DX28" s="83">
        <v>53.864849670770312</v>
      </c>
      <c r="DY28" s="83">
        <v>59.990435408190059</v>
      </c>
      <c r="DZ28" s="83">
        <v>59.785760649744404</v>
      </c>
      <c r="EA28" s="83">
        <v>56.644823367155148</v>
      </c>
      <c r="EB28" s="83">
        <v>54.988639824969212</v>
      </c>
      <c r="EC28" s="83">
        <v>53.878331359969657</v>
      </c>
      <c r="ED28" s="83">
        <v>55.462898983925157</v>
      </c>
      <c r="EE28" s="83">
        <v>60.194774358992667</v>
      </c>
      <c r="EF28" s="83">
        <v>62.454838810356073</v>
      </c>
      <c r="EG28" s="83">
        <v>65.046533062632946</v>
      </c>
      <c r="EH28" s="83">
        <v>62.276781745970688</v>
      </c>
      <c r="EI28" s="83">
        <v>58.971516005580014</v>
      </c>
      <c r="EJ28" s="83">
        <v>70.740052883777878</v>
      </c>
      <c r="EK28" s="83">
        <v>64.96261078195387</v>
      </c>
      <c r="EL28" s="83">
        <v>57.631534866117526</v>
      </c>
      <c r="EM28" s="83">
        <v>56.96475916073382</v>
      </c>
      <c r="EN28" s="83">
        <v>71.200395778937548</v>
      </c>
      <c r="EO28" s="83">
        <v>65.76027245456828</v>
      </c>
      <c r="EP28" s="83">
        <v>65.223997525295303</v>
      </c>
      <c r="EQ28" s="83">
        <v>57.871913878376887</v>
      </c>
      <c r="ER28" s="83">
        <v>61.822206840915371</v>
      </c>
      <c r="ES28" s="83">
        <v>63.356245291285568</v>
      </c>
      <c r="ET28" s="83">
        <v>65.003915122050373</v>
      </c>
      <c r="EU28" s="83">
        <v>64.910856898140949</v>
      </c>
      <c r="EV28" s="83">
        <v>63.208163997391061</v>
      </c>
      <c r="EW28" s="83">
        <v>62.958451507993693</v>
      </c>
      <c r="EX28" s="83">
        <v>60.693991927184349</v>
      </c>
      <c r="EY28" s="83">
        <v>59.908024261904764</v>
      </c>
      <c r="EZ28" s="83">
        <v>60.041260882636898</v>
      </c>
      <c r="FA28" s="83">
        <v>58.43058915278111</v>
      </c>
      <c r="FB28" s="83">
        <v>55.793452225041776</v>
      </c>
      <c r="FC28" s="83">
        <v>60.002870167678722</v>
      </c>
      <c r="FD28" s="83">
        <v>60.465889647287497</v>
      </c>
      <c r="FE28" s="83">
        <v>60.742634651951271</v>
      </c>
      <c r="FF28" s="83">
        <v>65.595756339554569</v>
      </c>
      <c r="FG28" s="83">
        <v>65.606502184132523</v>
      </c>
      <c r="FH28" s="83">
        <v>62.138982091971087</v>
      </c>
      <c r="FI28" s="83">
        <v>56.938427890839691</v>
      </c>
      <c r="FJ28" s="83">
        <v>56.619232849414857</v>
      </c>
      <c r="FK28" s="83">
        <v>55.98173166914976</v>
      </c>
      <c r="FL28" s="83">
        <v>56.1768852932451</v>
      </c>
      <c r="FM28" s="83">
        <v>56.958773883331034</v>
      </c>
      <c r="FN28" s="83">
        <v>55.87981404948075</v>
      </c>
      <c r="FO28" s="83">
        <v>56.805823378612139</v>
      </c>
      <c r="FP28" s="83">
        <v>56.493591407433129</v>
      </c>
      <c r="FQ28" s="83">
        <v>60.408160362767163</v>
      </c>
      <c r="FR28" s="83">
        <v>62.163407159656089</v>
      </c>
      <c r="FS28" s="83">
        <v>62.216652424472016</v>
      </c>
      <c r="FT28" s="83">
        <v>61.196705845542006</v>
      </c>
      <c r="FU28" s="83">
        <v>62.636016910482866</v>
      </c>
      <c r="FV28" s="83">
        <v>60.878310816443282</v>
      </c>
      <c r="FW28" s="83">
        <v>60.961176290716267</v>
      </c>
      <c r="FX28" s="83">
        <v>60.815574047363185</v>
      </c>
      <c r="FY28" s="83">
        <v>61.359710826161944</v>
      </c>
      <c r="FZ28" s="83">
        <v>60.786279768853809</v>
      </c>
      <c r="GA28" s="83">
        <v>58.383111878069514</v>
      </c>
      <c r="GB28" s="83">
        <v>59.744703227032524</v>
      </c>
      <c r="GC28" s="83">
        <v>61.339266066716768</v>
      </c>
      <c r="GD28" s="83">
        <v>60.388696916571277</v>
      </c>
      <c r="GE28" s="83">
        <v>58.613620106738082</v>
      </c>
      <c r="GF28" s="83">
        <v>53.558133073875624</v>
      </c>
      <c r="GG28" s="83">
        <v>53.97303342692156</v>
      </c>
      <c r="GH28" s="83">
        <v>54.099098508904937</v>
      </c>
      <c r="GI28" s="83">
        <v>54.131356818369767</v>
      </c>
      <c r="GJ28" s="83">
        <v>52.557212201734906</v>
      </c>
      <c r="GK28" s="83">
        <v>49.852939517246497</v>
      </c>
      <c r="GL28" s="83">
        <v>50.401091586099952</v>
      </c>
      <c r="GM28" s="83">
        <v>50.257782931884961</v>
      </c>
      <c r="GN28" s="83">
        <v>50.900839882207407</v>
      </c>
      <c r="GO28" s="83">
        <v>50.377879085018925</v>
      </c>
      <c r="GP28" s="83">
        <v>48.364806186818669</v>
      </c>
      <c r="GQ28" s="83">
        <v>47.163159852249116</v>
      </c>
      <c r="GR28" s="83">
        <v>47.284039353028952</v>
      </c>
      <c r="GS28" s="83">
        <v>47.332998059709702</v>
      </c>
      <c r="GT28" s="83">
        <v>46.978579076695809</v>
      </c>
      <c r="GU28" s="83">
        <v>45.600375952564399</v>
      </c>
      <c r="GV28" s="83">
        <v>46.16226611669537</v>
      </c>
      <c r="GW28" s="83">
        <v>46.852944679561915</v>
      </c>
      <c r="GX28" s="83">
        <v>46.488478289930526</v>
      </c>
      <c r="GY28" s="83">
        <v>42.354095910075792</v>
      </c>
      <c r="GZ28" s="83">
        <v>42.446541608537387</v>
      </c>
      <c r="HA28" s="83">
        <v>42.329841667107871</v>
      </c>
      <c r="HB28" s="83">
        <v>42.053358748589091</v>
      </c>
      <c r="HC28" s="83">
        <v>44.401179917102347</v>
      </c>
      <c r="HD28" s="83">
        <v>44.27080746741467</v>
      </c>
      <c r="HE28" s="83">
        <v>40.754978290198807</v>
      </c>
      <c r="HF28" s="83">
        <v>40.704833499092281</v>
      </c>
      <c r="HG28" s="83">
        <v>40.732183115864622</v>
      </c>
      <c r="HH28" s="83">
        <v>41.494955782184284</v>
      </c>
      <c r="HI28" s="83">
        <v>42.226128471963293</v>
      </c>
      <c r="HJ28" s="83">
        <v>42.249977106385458</v>
      </c>
      <c r="HK28" s="83">
        <v>42.487791945500227</v>
      </c>
      <c r="HL28" s="83">
        <v>42.815289370122294</v>
      </c>
      <c r="HM28" s="83">
        <v>41.96582341453712</v>
      </c>
      <c r="HN28" s="83">
        <v>41.16109589314123</v>
      </c>
      <c r="HO28" s="83">
        <v>41.639939657493585</v>
      </c>
      <c r="HP28" s="83">
        <v>40.178295781549295</v>
      </c>
      <c r="HQ28" s="83">
        <v>39.085242188654476</v>
      </c>
      <c r="HR28" s="83">
        <v>40.958038720835162</v>
      </c>
      <c r="HS28" s="83">
        <v>40.060449362392873</v>
      </c>
      <c r="HT28" s="83">
        <v>40.068845072280489</v>
      </c>
      <c r="HU28" s="83">
        <v>40.585202539277319</v>
      </c>
      <c r="HV28" s="83">
        <v>40.291906724827655</v>
      </c>
      <c r="HW28" s="83">
        <v>40.004023373097418</v>
      </c>
      <c r="HX28" s="83">
        <v>40.5776535530103</v>
      </c>
      <c r="HY28" s="83">
        <v>40.839128777436599</v>
      </c>
      <c r="HZ28" s="83">
        <v>41.188871592694007</v>
      </c>
      <c r="IA28" s="83">
        <v>41.627932803435286</v>
      </c>
      <c r="IB28" s="83">
        <v>41.758889333284422</v>
      </c>
      <c r="IC28" s="83">
        <v>42.533945331742942</v>
      </c>
      <c r="ID28" s="83">
        <v>43.446394038548704</v>
      </c>
      <c r="IE28" s="83">
        <v>43.389475453191338</v>
      </c>
      <c r="IF28" s="83">
        <v>42.544453378270461</v>
      </c>
      <c r="IG28" s="83">
        <v>43.307556473803935</v>
      </c>
      <c r="IH28" s="83">
        <v>42.321157389560803</v>
      </c>
      <c r="II28" s="83">
        <v>42.499816072292134</v>
      </c>
      <c r="IJ28" s="83">
        <v>42.773119956551874</v>
      </c>
      <c r="IK28" s="83">
        <v>41.487384078880361</v>
      </c>
      <c r="IL28" s="83">
        <v>42.07226571640178</v>
      </c>
      <c r="IM28" s="83">
        <v>42.473398786693338</v>
      </c>
      <c r="IN28" s="83">
        <v>42.767494636248962</v>
      </c>
      <c r="IO28" s="83">
        <v>43.198712686812385</v>
      </c>
      <c r="IP28" s="83">
        <v>42.927582062410913</v>
      </c>
      <c r="IQ28" s="83">
        <v>43.145492963407378</v>
      </c>
      <c r="IR28" s="83">
        <v>42.966039306946286</v>
      </c>
      <c r="IS28" s="83">
        <v>43.482919204910253</v>
      </c>
      <c r="IT28" s="83">
        <v>43.712018359968795</v>
      </c>
      <c r="IU28" s="83">
        <v>43.875166664085725</v>
      </c>
      <c r="IV28" s="83">
        <v>43.803673021839195</v>
      </c>
      <c r="IW28" s="83">
        <v>43.769794839434752</v>
      </c>
      <c r="IX28" s="83">
        <v>43.88768534110546</v>
      </c>
      <c r="IY28" s="83">
        <v>43.957891103810319</v>
      </c>
      <c r="IZ28" s="83">
        <v>43.973241223222551</v>
      </c>
      <c r="JA28" s="83">
        <v>44.062174537977725</v>
      </c>
      <c r="JB28" s="83">
        <v>44.075670438335962</v>
      </c>
      <c r="JC28" s="83">
        <v>44.107010148498595</v>
      </c>
      <c r="JD28" s="83">
        <v>44.134013377768269</v>
      </c>
      <c r="JE28" s="83">
        <v>44.167010636758306</v>
      </c>
      <c r="JF28" s="83">
        <v>44.22683113116971</v>
      </c>
      <c r="JG28" s="83">
        <v>44.278769365370039</v>
      </c>
      <c r="JH28" s="83">
        <v>44.109136401750014</v>
      </c>
      <c r="JI28" s="83">
        <v>44.060751636187547</v>
      </c>
      <c r="JJ28" s="83">
        <v>44.004029118755206</v>
      </c>
      <c r="JK28" s="83">
        <v>43.266706010902439</v>
      </c>
      <c r="JL28" s="83">
        <v>41.961556998314194</v>
      </c>
      <c r="JM28" s="83">
        <v>42.128926420968057</v>
      </c>
      <c r="JN28" s="83">
        <v>42.940495041264121</v>
      </c>
      <c r="JO28" s="83">
        <v>41.086270862293439</v>
      </c>
      <c r="JP28" s="83">
        <v>41.484669980054605</v>
      </c>
      <c r="JQ28" s="83">
        <v>41.755377510721097</v>
      </c>
      <c r="JR28" s="201"/>
    </row>
    <row r="29" spans="1:278" s="199" customFormat="1" ht="15" customHeight="1" x14ac:dyDescent="0.25">
      <c r="A29" s="82" t="s">
        <v>42</v>
      </c>
      <c r="B29" s="83">
        <v>100</v>
      </c>
      <c r="C29" s="83">
        <v>100.60828969558963</v>
      </c>
      <c r="D29" s="83">
        <v>100.89166824096492</v>
      </c>
      <c r="E29" s="83">
        <v>101.38122565444054</v>
      </c>
      <c r="F29" s="83">
        <v>101.85924962486283</v>
      </c>
      <c r="G29" s="83">
        <v>102.30433877795504</v>
      </c>
      <c r="H29" s="83">
        <v>102.18479284343107</v>
      </c>
      <c r="I29" s="83">
        <v>102.91697878274307</v>
      </c>
      <c r="J29" s="83">
        <v>103.42943507449462</v>
      </c>
      <c r="K29" s="83">
        <v>104.10842597088521</v>
      </c>
      <c r="L29" s="83">
        <v>102.2244914977049</v>
      </c>
      <c r="M29" s="83">
        <v>101.23576877261814</v>
      </c>
      <c r="N29" s="83">
        <v>100.5400300692793</v>
      </c>
      <c r="O29" s="83">
        <v>101.05497314024794</v>
      </c>
      <c r="P29" s="83">
        <v>101.40789576527077</v>
      </c>
      <c r="Q29" s="83">
        <v>101.32570658982212</v>
      </c>
      <c r="R29" s="83">
        <v>100.77965728138592</v>
      </c>
      <c r="S29" s="83">
        <v>101.11814106006958</v>
      </c>
      <c r="T29" s="83">
        <v>101.4501261024558</v>
      </c>
      <c r="U29" s="83">
        <v>101.57243362575883</v>
      </c>
      <c r="V29" s="83">
        <v>102.19094752653228</v>
      </c>
      <c r="W29" s="83">
        <v>103.3767068859898</v>
      </c>
      <c r="X29" s="83">
        <v>103.76458750205219</v>
      </c>
      <c r="Y29" s="83">
        <v>105.92865334054083</v>
      </c>
      <c r="Z29" s="83">
        <v>107.07020663973786</v>
      </c>
      <c r="AA29" s="83">
        <v>106.26073562880879</v>
      </c>
      <c r="AB29" s="83">
        <v>106.43482360175265</v>
      </c>
      <c r="AC29" s="83">
        <v>106.9691211107361</v>
      </c>
      <c r="AD29" s="83">
        <v>104.74860957318927</v>
      </c>
      <c r="AE29" s="83">
        <v>105.83199212820669</v>
      </c>
      <c r="AF29" s="83">
        <v>107.23648064698479</v>
      </c>
      <c r="AG29" s="83">
        <v>108.33258117297882</v>
      </c>
      <c r="AH29" s="83">
        <v>108.43977424057682</v>
      </c>
      <c r="AI29" s="83">
        <v>109.28964780763798</v>
      </c>
      <c r="AJ29" s="83">
        <v>110.8604073443053</v>
      </c>
      <c r="AK29" s="83">
        <v>111.76175919725651</v>
      </c>
      <c r="AL29" s="83">
        <v>113.28399017244813</v>
      </c>
      <c r="AM29" s="83">
        <v>114.6728038202959</v>
      </c>
      <c r="AN29" s="83">
        <v>116.08597451838723</v>
      </c>
      <c r="AO29" s="83">
        <v>116.74229231755851</v>
      </c>
      <c r="AP29" s="83">
        <v>117.4282110955571</v>
      </c>
      <c r="AQ29" s="83">
        <v>118.52749276715024</v>
      </c>
      <c r="AR29" s="83">
        <v>119.24298881570809</v>
      </c>
      <c r="AS29" s="83">
        <v>120.17325347885328</v>
      </c>
      <c r="AT29" s="83">
        <v>120.09455108801319</v>
      </c>
      <c r="AU29" s="83">
        <v>120.23583969334652</v>
      </c>
      <c r="AV29" s="83">
        <v>119.98577040368848</v>
      </c>
      <c r="AW29" s="83">
        <v>119.8709434048602</v>
      </c>
      <c r="AX29" s="83">
        <v>119.94685871916163</v>
      </c>
      <c r="AY29" s="83">
        <v>120.77312975510316</v>
      </c>
      <c r="AZ29" s="83">
        <v>121.52132147462049</v>
      </c>
      <c r="BA29" s="83">
        <v>122.03175209513329</v>
      </c>
      <c r="BB29" s="83">
        <v>123.09280218668053</v>
      </c>
      <c r="BC29" s="83">
        <v>123.32040571894727</v>
      </c>
      <c r="BD29" s="83">
        <v>123.27820335726874</v>
      </c>
      <c r="BE29" s="83">
        <v>124.06090609644214</v>
      </c>
      <c r="BF29" s="83">
        <v>124.96336106200114</v>
      </c>
      <c r="BG29" s="83">
        <v>125.79601361549915</v>
      </c>
      <c r="BH29" s="83">
        <v>126.22646573637647</v>
      </c>
      <c r="BI29" s="83">
        <v>127.02080484587785</v>
      </c>
      <c r="BJ29" s="83">
        <v>127.39243442556486</v>
      </c>
      <c r="BK29" s="83">
        <v>128.89785692783724</v>
      </c>
      <c r="BL29" s="83">
        <v>129.52880565981661</v>
      </c>
      <c r="BM29" s="83">
        <v>130.1219935703048</v>
      </c>
      <c r="BN29" s="83">
        <v>130.47109770281429</v>
      </c>
      <c r="BO29" s="83">
        <v>131.31070016638054</v>
      </c>
      <c r="BP29" s="83">
        <v>132.77106140917377</v>
      </c>
      <c r="BQ29" s="83">
        <v>133.79343750748063</v>
      </c>
      <c r="BR29" s="83">
        <v>133.98402112575454</v>
      </c>
      <c r="BS29" s="83">
        <v>134.74759825791887</v>
      </c>
      <c r="BT29" s="83">
        <v>135.60828621143219</v>
      </c>
      <c r="BU29" s="83">
        <v>136.05446483869335</v>
      </c>
      <c r="BV29" s="83">
        <v>135.95416331614967</v>
      </c>
      <c r="BW29" s="83">
        <v>136.62513243663312</v>
      </c>
      <c r="BX29" s="83">
        <v>137.84848476443463</v>
      </c>
      <c r="BY29" s="83">
        <v>137.83313787810874</v>
      </c>
      <c r="BZ29" s="83">
        <v>137.53270646545627</v>
      </c>
      <c r="CA29" s="83">
        <v>137.47224958669094</v>
      </c>
      <c r="CB29" s="83">
        <v>137.81412982296973</v>
      </c>
      <c r="CC29" s="83">
        <v>136.58275559259778</v>
      </c>
      <c r="CD29" s="83">
        <v>137.12340605670755</v>
      </c>
      <c r="CE29" s="83">
        <v>137.78869689795499</v>
      </c>
      <c r="CF29" s="83">
        <v>138.25346869571894</v>
      </c>
      <c r="CG29" s="83">
        <v>138.6297667039419</v>
      </c>
      <c r="CH29" s="83">
        <v>138.83152045117089</v>
      </c>
      <c r="CI29" s="83">
        <v>138.88160926035883</v>
      </c>
      <c r="CJ29" s="83">
        <v>138.31929215221848</v>
      </c>
      <c r="CK29" s="83">
        <v>137.83838357719475</v>
      </c>
      <c r="CL29" s="83">
        <v>138.15603818501515</v>
      </c>
      <c r="CM29" s="83">
        <v>137.41006294803779</v>
      </c>
      <c r="CN29" s="83">
        <v>132.95575394673739</v>
      </c>
      <c r="CO29" s="83">
        <v>132.27539452100072</v>
      </c>
      <c r="CP29" s="83">
        <v>133.23706065583971</v>
      </c>
      <c r="CQ29" s="83">
        <v>133.70540536596727</v>
      </c>
      <c r="CR29" s="83">
        <v>133.20164434672131</v>
      </c>
      <c r="CS29" s="83">
        <v>133.94160740154646</v>
      </c>
      <c r="CT29" s="83">
        <v>134.71010350721821</v>
      </c>
      <c r="CU29" s="83">
        <v>134.99210862042639</v>
      </c>
      <c r="CV29" s="83">
        <v>137.61574780727918</v>
      </c>
      <c r="CW29" s="83">
        <v>138.52099599806516</v>
      </c>
      <c r="CX29" s="83">
        <v>139.13389177101914</v>
      </c>
      <c r="CY29" s="83">
        <v>139.96510349940735</v>
      </c>
      <c r="CZ29" s="83">
        <v>140.20833281136146</v>
      </c>
      <c r="DA29" s="83">
        <v>140.65843027219933</v>
      </c>
      <c r="DB29" s="83">
        <v>141.52744521791163</v>
      </c>
      <c r="DC29" s="83">
        <v>142.09092714588041</v>
      </c>
      <c r="DD29" s="83">
        <v>142.81478581062802</v>
      </c>
      <c r="DE29" s="83">
        <v>140.05229245248779</v>
      </c>
      <c r="DF29" s="83">
        <v>140.09128292981612</v>
      </c>
      <c r="DG29" s="83">
        <v>141.10670957495833</v>
      </c>
      <c r="DH29" s="83">
        <v>141.53265070571709</v>
      </c>
      <c r="DI29" s="83">
        <v>141.73271293833531</v>
      </c>
      <c r="DJ29" s="83">
        <v>143.15454275473186</v>
      </c>
      <c r="DK29" s="83">
        <v>143.856925860882</v>
      </c>
      <c r="DL29" s="83">
        <v>146.01301674316989</v>
      </c>
      <c r="DM29" s="83">
        <v>147.2206729621476</v>
      </c>
      <c r="DN29" s="83">
        <v>148.57294897726462</v>
      </c>
      <c r="DO29" s="83">
        <v>149.63383052922643</v>
      </c>
      <c r="DP29" s="83">
        <v>150.41300252979488</v>
      </c>
      <c r="DQ29" s="83">
        <v>151.47133719959567</v>
      </c>
      <c r="DR29" s="83">
        <v>151.43308539063466</v>
      </c>
      <c r="DS29" s="83">
        <v>152.12158949194239</v>
      </c>
      <c r="DT29" s="83">
        <v>153.5624808732249</v>
      </c>
      <c r="DU29" s="83">
        <v>154.38716681903941</v>
      </c>
      <c r="DV29" s="83">
        <v>155.17451268350516</v>
      </c>
      <c r="DW29" s="83">
        <v>156.21337286619445</v>
      </c>
      <c r="DX29" s="83">
        <v>157.49354660505634</v>
      </c>
      <c r="DY29" s="83">
        <v>159.3858344628118</v>
      </c>
      <c r="DZ29" s="83">
        <v>159.09735314861206</v>
      </c>
      <c r="EA29" s="83">
        <v>162.67774027312618</v>
      </c>
      <c r="EB29" s="83">
        <v>162.94638773312096</v>
      </c>
      <c r="EC29" s="83">
        <v>162.91976667387343</v>
      </c>
      <c r="ED29" s="83">
        <v>161.86948331531374</v>
      </c>
      <c r="EE29" s="83">
        <v>160.07636912180035</v>
      </c>
      <c r="EF29" s="83">
        <v>160.85281918921063</v>
      </c>
      <c r="EG29" s="83">
        <v>161.14879189396572</v>
      </c>
      <c r="EH29" s="83">
        <v>160.94266575143379</v>
      </c>
      <c r="EI29" s="83">
        <v>161.37038907641224</v>
      </c>
      <c r="EJ29" s="83">
        <v>164.39429979721709</v>
      </c>
      <c r="EK29" s="83">
        <v>164.33698283342761</v>
      </c>
      <c r="EL29" s="83">
        <v>165.53450453365178</v>
      </c>
      <c r="EM29" s="83">
        <v>167.83856964881534</v>
      </c>
      <c r="EN29" s="83">
        <v>173.81044222472164</v>
      </c>
      <c r="EO29" s="83">
        <v>173.29227344607639</v>
      </c>
      <c r="EP29" s="83">
        <v>175.95389144122504</v>
      </c>
      <c r="EQ29" s="83">
        <v>179.6012316045107</v>
      </c>
      <c r="ER29" s="83">
        <v>180.19864301582157</v>
      </c>
      <c r="ES29" s="83">
        <v>180.76045694951245</v>
      </c>
      <c r="ET29" s="83">
        <v>182.11183431396728</v>
      </c>
      <c r="EU29" s="83">
        <v>181.5923932481098</v>
      </c>
      <c r="EV29" s="83">
        <v>188.75018030736894</v>
      </c>
      <c r="EW29" s="83">
        <v>189.25368168874741</v>
      </c>
      <c r="EX29" s="83">
        <v>190.26041879948468</v>
      </c>
      <c r="EY29" s="83">
        <v>191.91642501123297</v>
      </c>
      <c r="EZ29" s="83">
        <v>191.76351518324327</v>
      </c>
      <c r="FA29" s="83">
        <v>190.01216549671545</v>
      </c>
      <c r="FB29" s="83">
        <v>191.01112594639071</v>
      </c>
      <c r="FC29" s="83">
        <v>190.66174142495927</v>
      </c>
      <c r="FD29" s="83">
        <v>188.921761416175</v>
      </c>
      <c r="FE29" s="83">
        <v>189.53919040531383</v>
      </c>
      <c r="FF29" s="83">
        <v>189.91029295325765</v>
      </c>
      <c r="FG29" s="83">
        <v>193.03848147994205</v>
      </c>
      <c r="FH29" s="83">
        <v>191.1125092330746</v>
      </c>
      <c r="FI29" s="83">
        <v>186.87004866960245</v>
      </c>
      <c r="FJ29" s="83">
        <v>186.18152936015841</v>
      </c>
      <c r="FK29" s="83">
        <v>182.94192860494141</v>
      </c>
      <c r="FL29" s="83">
        <v>183.03388266893097</v>
      </c>
      <c r="FM29" s="83">
        <v>182.6222859772347</v>
      </c>
      <c r="FN29" s="83">
        <v>183.88994925147628</v>
      </c>
      <c r="FO29" s="83">
        <v>182.26461951087663</v>
      </c>
      <c r="FP29" s="83">
        <v>183.52940448657486</v>
      </c>
      <c r="FQ29" s="83">
        <v>182.982073295151</v>
      </c>
      <c r="FR29" s="83">
        <v>183.66286386384579</v>
      </c>
      <c r="FS29" s="83">
        <v>184.59185978296043</v>
      </c>
      <c r="FT29" s="83">
        <v>184.69159964224878</v>
      </c>
      <c r="FU29" s="83">
        <v>185.34698486628866</v>
      </c>
      <c r="FV29" s="83">
        <v>187.12141087646555</v>
      </c>
      <c r="FW29" s="83">
        <v>190.11781864241655</v>
      </c>
      <c r="FX29" s="83">
        <v>192.40054728008144</v>
      </c>
      <c r="FY29" s="83">
        <v>192.76530538035041</v>
      </c>
      <c r="FZ29" s="83">
        <v>192.26424737102019</v>
      </c>
      <c r="GA29" s="83">
        <v>191.15683166983402</v>
      </c>
      <c r="GB29" s="83">
        <v>193.25271655082534</v>
      </c>
      <c r="GC29" s="83">
        <v>198.02776231425426</v>
      </c>
      <c r="GD29" s="83">
        <v>201.09796409771926</v>
      </c>
      <c r="GE29" s="83">
        <v>203.535501955721</v>
      </c>
      <c r="GF29" s="83">
        <v>199.99965126167911</v>
      </c>
      <c r="GG29" s="83">
        <v>198.10557533133544</v>
      </c>
      <c r="GH29" s="83">
        <v>198.67368334114363</v>
      </c>
      <c r="GI29" s="83">
        <v>199.22132416002606</v>
      </c>
      <c r="GJ29" s="83">
        <v>199.71215417792769</v>
      </c>
      <c r="GK29" s="83">
        <v>200.16759699656515</v>
      </c>
      <c r="GL29" s="83">
        <v>199.97841894212061</v>
      </c>
      <c r="GM29" s="83">
        <v>195.8080853293805</v>
      </c>
      <c r="GN29" s="83">
        <v>196.48904981251758</v>
      </c>
      <c r="GO29" s="83">
        <v>197.55525656223841</v>
      </c>
      <c r="GP29" s="83">
        <v>198.31292519080753</v>
      </c>
      <c r="GQ29" s="83">
        <v>182.11438690710494</v>
      </c>
      <c r="GR29" s="83">
        <v>183.61021338410831</v>
      </c>
      <c r="GS29" s="83">
        <v>183.64942622653615</v>
      </c>
      <c r="GT29" s="83">
        <v>185.1404706495849</v>
      </c>
      <c r="GU29" s="83">
        <v>185.48669135589901</v>
      </c>
      <c r="GV29" s="83">
        <v>186.42340008452888</v>
      </c>
      <c r="GW29" s="83">
        <v>186.91767318127782</v>
      </c>
      <c r="GX29" s="83">
        <v>185.26958610635953</v>
      </c>
      <c r="GY29" s="83">
        <v>185.45780775001313</v>
      </c>
      <c r="GZ29" s="83">
        <v>185.71278686687316</v>
      </c>
      <c r="HA29" s="83">
        <v>177.90063224445692</v>
      </c>
      <c r="HB29" s="83">
        <v>178.27516271018231</v>
      </c>
      <c r="HC29" s="83">
        <v>178.25335654414926</v>
      </c>
      <c r="HD29" s="83">
        <v>178.75049887327097</v>
      </c>
      <c r="HE29" s="83">
        <v>178.08789747731959</v>
      </c>
      <c r="HF29" s="83">
        <v>178.10090466407613</v>
      </c>
      <c r="HG29" s="83">
        <v>178.5020233497892</v>
      </c>
      <c r="HH29" s="83">
        <v>182.31618958398963</v>
      </c>
      <c r="HI29" s="83">
        <v>183.82196273321861</v>
      </c>
      <c r="HJ29" s="83">
        <v>184.25942502898673</v>
      </c>
      <c r="HK29" s="83">
        <v>181.24443565168144</v>
      </c>
      <c r="HL29" s="83">
        <v>181.19795408724261</v>
      </c>
      <c r="HM29" s="83">
        <v>181.18771988548878</v>
      </c>
      <c r="HN29" s="83">
        <v>183.8237913067191</v>
      </c>
      <c r="HO29" s="83">
        <v>183.62886701646067</v>
      </c>
      <c r="HP29" s="83">
        <v>184.24339779630199</v>
      </c>
      <c r="HQ29" s="83">
        <v>186.75824068865234</v>
      </c>
      <c r="HR29" s="83">
        <v>187.24894661197706</v>
      </c>
      <c r="HS29" s="83">
        <v>186.62882374184142</v>
      </c>
      <c r="HT29" s="83">
        <v>184.96564395368111</v>
      </c>
      <c r="HU29" s="83">
        <v>186.17134013152037</v>
      </c>
      <c r="HV29" s="83">
        <v>187.18512733758953</v>
      </c>
      <c r="HW29" s="83">
        <v>195.35483457700207</v>
      </c>
      <c r="HX29" s="83">
        <v>195.89198265239517</v>
      </c>
      <c r="HY29" s="83">
        <v>196.91180960836894</v>
      </c>
      <c r="HZ29" s="83">
        <v>197.01385922871694</v>
      </c>
      <c r="IA29" s="83">
        <v>197.33543227118065</v>
      </c>
      <c r="IB29" s="83">
        <v>203.73227334907415</v>
      </c>
      <c r="IC29" s="83">
        <v>207.56217929473505</v>
      </c>
      <c r="ID29" s="83">
        <v>205.44939283716593</v>
      </c>
      <c r="IE29" s="83">
        <v>206.65150177662807</v>
      </c>
      <c r="IF29" s="83">
        <v>207.31285965982462</v>
      </c>
      <c r="IG29" s="83">
        <v>205.96809677695649</v>
      </c>
      <c r="IH29" s="83">
        <v>210.30674584941264</v>
      </c>
      <c r="II29" s="83">
        <v>212.14942505102405</v>
      </c>
      <c r="IJ29" s="83">
        <v>208.74443773612018</v>
      </c>
      <c r="IK29" s="83">
        <v>180.11766884817396</v>
      </c>
      <c r="IL29" s="83">
        <v>185.01195663839067</v>
      </c>
      <c r="IM29" s="83">
        <v>195.20605543281155</v>
      </c>
      <c r="IN29" s="83">
        <v>198.81345368234986</v>
      </c>
      <c r="IO29" s="83">
        <v>201.85597937154515</v>
      </c>
      <c r="IP29" s="83">
        <v>201.74073287962671</v>
      </c>
      <c r="IQ29" s="83">
        <v>199.40527759346634</v>
      </c>
      <c r="IR29" s="83">
        <v>200.06204409264177</v>
      </c>
      <c r="IS29" s="83">
        <v>199.08226517021782</v>
      </c>
      <c r="IT29" s="83">
        <v>198.71026586258569</v>
      </c>
      <c r="IU29" s="83">
        <v>197.18354920071346</v>
      </c>
      <c r="IV29" s="83">
        <v>193.99016982713914</v>
      </c>
      <c r="IW29" s="83">
        <v>196.48471606270013</v>
      </c>
      <c r="IX29" s="83">
        <v>197.07730443005133</v>
      </c>
      <c r="IY29" s="83">
        <v>197.04409578329043</v>
      </c>
      <c r="IZ29" s="83">
        <v>197.20051719590063</v>
      </c>
      <c r="JA29" s="83">
        <v>200.93269245531357</v>
      </c>
      <c r="JB29" s="83">
        <v>190.47700236356792</v>
      </c>
      <c r="JC29" s="83">
        <v>188.22315756700434</v>
      </c>
      <c r="JD29" s="83">
        <v>196.97903712655761</v>
      </c>
      <c r="JE29" s="83">
        <v>202.86438442374185</v>
      </c>
      <c r="JF29" s="83">
        <v>202.25845468857722</v>
      </c>
      <c r="JG29" s="83">
        <v>196.35956556897139</v>
      </c>
      <c r="JH29" s="83">
        <v>196.98463873837221</v>
      </c>
      <c r="JI29" s="83">
        <v>196.92831071283271</v>
      </c>
      <c r="JJ29" s="83">
        <v>197.60162711114214</v>
      </c>
      <c r="JK29" s="83">
        <v>193.56170613587042</v>
      </c>
      <c r="JL29" s="83">
        <v>194.11687822720427</v>
      </c>
      <c r="JM29" s="83">
        <v>207.10322094930061</v>
      </c>
      <c r="JN29" s="83">
        <v>196.71402029329832</v>
      </c>
      <c r="JO29" s="83">
        <v>189.72859980769783</v>
      </c>
      <c r="JP29" s="83">
        <v>193.46056864654972</v>
      </c>
      <c r="JQ29" s="83">
        <v>200.15585688833286</v>
      </c>
      <c r="JR29" s="201"/>
    </row>
    <row r="30" spans="1:278" s="199" customFormat="1" ht="15" customHeight="1" x14ac:dyDescent="0.25">
      <c r="A30" s="82" t="s">
        <v>153</v>
      </c>
      <c r="B30" s="83">
        <v>100</v>
      </c>
      <c r="C30" s="83">
        <v>103.59966224307881</v>
      </c>
      <c r="D30" s="83">
        <v>104.46702702515474</v>
      </c>
      <c r="E30" s="83">
        <v>107.2022013993836</v>
      </c>
      <c r="F30" s="83">
        <v>108.79659158519412</v>
      </c>
      <c r="G30" s="83">
        <v>106.98387669736945</v>
      </c>
      <c r="H30" s="83">
        <v>104.91644261453276</v>
      </c>
      <c r="I30" s="83">
        <v>108.1551120782505</v>
      </c>
      <c r="J30" s="83">
        <v>110.82895335341999</v>
      </c>
      <c r="K30" s="83">
        <v>114.79621267933774</v>
      </c>
      <c r="L30" s="83">
        <v>112.79512540972426</v>
      </c>
      <c r="M30" s="83">
        <v>111.3830954169983</v>
      </c>
      <c r="N30" s="83">
        <v>110.37106433823764</v>
      </c>
      <c r="O30" s="83">
        <v>113.62230759688902</v>
      </c>
      <c r="P30" s="83">
        <v>118.46233285964931</v>
      </c>
      <c r="Q30" s="83">
        <v>117.62610477960766</v>
      </c>
      <c r="R30" s="83">
        <v>117.46520058313189</v>
      </c>
      <c r="S30" s="83">
        <v>118.49949065021298</v>
      </c>
      <c r="T30" s="83">
        <v>121.56711401512088</v>
      </c>
      <c r="U30" s="83">
        <v>124.22348351714373</v>
      </c>
      <c r="V30" s="83">
        <v>121.14122011006651</v>
      </c>
      <c r="W30" s="83">
        <v>125.0759287255044</v>
      </c>
      <c r="X30" s="83">
        <v>122.17609004024845</v>
      </c>
      <c r="Y30" s="83">
        <v>125.2452030606724</v>
      </c>
      <c r="Z30" s="83">
        <v>129.01296893450109</v>
      </c>
      <c r="AA30" s="83">
        <v>131.26875092251049</v>
      </c>
      <c r="AB30" s="83">
        <v>134.06480758828093</v>
      </c>
      <c r="AC30" s="83">
        <v>137.70708481907485</v>
      </c>
      <c r="AD30" s="83">
        <v>138.5495534129775</v>
      </c>
      <c r="AE30" s="83">
        <v>139.44573939672233</v>
      </c>
      <c r="AF30" s="83">
        <v>138.83399281426784</v>
      </c>
      <c r="AG30" s="83">
        <v>131.81819736875445</v>
      </c>
      <c r="AH30" s="83">
        <v>126.71624724606619</v>
      </c>
      <c r="AI30" s="83">
        <v>132.31281774127018</v>
      </c>
      <c r="AJ30" s="83">
        <v>130.72264307859453</v>
      </c>
      <c r="AK30" s="83">
        <v>136.00948303758432</v>
      </c>
      <c r="AL30" s="83">
        <v>139.70052291946593</v>
      </c>
      <c r="AM30" s="83">
        <v>143.01622386574272</v>
      </c>
      <c r="AN30" s="83">
        <v>145.03457799557705</v>
      </c>
      <c r="AO30" s="83">
        <v>148.78579379174909</v>
      </c>
      <c r="AP30" s="83">
        <v>150.47103289383057</v>
      </c>
      <c r="AQ30" s="83">
        <v>157.40095473904475</v>
      </c>
      <c r="AR30" s="83">
        <v>161.86907354423596</v>
      </c>
      <c r="AS30" s="83">
        <v>162.50313067733839</v>
      </c>
      <c r="AT30" s="83">
        <v>160.3222961654071</v>
      </c>
      <c r="AU30" s="83">
        <v>163.46408146955821</v>
      </c>
      <c r="AV30" s="83">
        <v>167.13936881901051</v>
      </c>
      <c r="AW30" s="83">
        <v>168.76038861650633</v>
      </c>
      <c r="AX30" s="83">
        <v>171.04457000122457</v>
      </c>
      <c r="AY30" s="83">
        <v>174.55936004728409</v>
      </c>
      <c r="AZ30" s="83">
        <v>176.25218293116623</v>
      </c>
      <c r="BA30" s="83">
        <v>176.78817241158939</v>
      </c>
      <c r="BB30" s="83">
        <v>181.12686810493625</v>
      </c>
      <c r="BC30" s="83">
        <v>173.37546349641201</v>
      </c>
      <c r="BD30" s="83">
        <v>170.27166997326248</v>
      </c>
      <c r="BE30" s="83">
        <v>172.57638127683023</v>
      </c>
      <c r="BF30" s="83">
        <v>177.48802640342808</v>
      </c>
      <c r="BG30" s="83">
        <v>184.19492479767337</v>
      </c>
      <c r="BH30" s="83">
        <v>187.11245549060297</v>
      </c>
      <c r="BI30" s="83">
        <v>189.87876491046282</v>
      </c>
      <c r="BJ30" s="83">
        <v>192.75291418844955</v>
      </c>
      <c r="BK30" s="83">
        <v>197.04604346029225</v>
      </c>
      <c r="BL30" s="83">
        <v>199.35510068480147</v>
      </c>
      <c r="BM30" s="83">
        <v>202.30997196986544</v>
      </c>
      <c r="BN30" s="83">
        <v>197.78608025595909</v>
      </c>
      <c r="BO30" s="83">
        <v>199.52548239716424</v>
      </c>
      <c r="BP30" s="83">
        <v>205.70408076256138</v>
      </c>
      <c r="BQ30" s="83">
        <v>210.64193853060036</v>
      </c>
      <c r="BR30" s="83">
        <v>211.69416308390043</v>
      </c>
      <c r="BS30" s="83">
        <v>214.44163612532546</v>
      </c>
      <c r="BT30" s="83">
        <v>220.05679996225388</v>
      </c>
      <c r="BU30" s="83">
        <v>216.8886590898843</v>
      </c>
      <c r="BV30" s="83">
        <v>220.43680471409633</v>
      </c>
      <c r="BW30" s="83">
        <v>223.55812314196737</v>
      </c>
      <c r="BX30" s="83">
        <v>227.06997911633303</v>
      </c>
      <c r="BY30" s="83">
        <v>232.84251359815147</v>
      </c>
      <c r="BZ30" s="83">
        <v>229.35290009810791</v>
      </c>
      <c r="CA30" s="83">
        <v>228.59590931264881</v>
      </c>
      <c r="CB30" s="83">
        <v>220.57053513049172</v>
      </c>
      <c r="CC30" s="83">
        <v>219.09922816156731</v>
      </c>
      <c r="CD30" s="83">
        <v>225.24604011216434</v>
      </c>
      <c r="CE30" s="83">
        <v>229.33763275386684</v>
      </c>
      <c r="CF30" s="83">
        <v>229.74666286909002</v>
      </c>
      <c r="CG30" s="83">
        <v>234.27244026776032</v>
      </c>
      <c r="CH30" s="83">
        <v>235.77446035725788</v>
      </c>
      <c r="CI30" s="83">
        <v>240.03940680369797</v>
      </c>
      <c r="CJ30" s="83">
        <v>239.84641584643333</v>
      </c>
      <c r="CK30" s="83">
        <v>241.82078084475876</v>
      </c>
      <c r="CL30" s="83">
        <v>244.338517815237</v>
      </c>
      <c r="CM30" s="83">
        <v>246.71900332978907</v>
      </c>
      <c r="CN30" s="83">
        <v>248.85159840825898</v>
      </c>
      <c r="CO30" s="83">
        <v>245.03446574726237</v>
      </c>
      <c r="CP30" s="83">
        <v>241.25577901635961</v>
      </c>
      <c r="CQ30" s="83">
        <v>238.87239020064132</v>
      </c>
      <c r="CR30" s="83">
        <v>244.50965121235504</v>
      </c>
      <c r="CS30" s="83">
        <v>250.04678238938357</v>
      </c>
      <c r="CT30" s="83">
        <v>244.80773755349315</v>
      </c>
      <c r="CU30" s="83">
        <v>246.41587142270055</v>
      </c>
      <c r="CV30" s="83">
        <v>246.7004910097838</v>
      </c>
      <c r="CW30" s="83">
        <v>246.92173291955899</v>
      </c>
      <c r="CX30" s="83">
        <v>244.00325553906711</v>
      </c>
      <c r="CY30" s="83">
        <v>246.72918197981912</v>
      </c>
      <c r="CZ30" s="83">
        <v>247.86808972588622</v>
      </c>
      <c r="DA30" s="83">
        <v>244.12844038711717</v>
      </c>
      <c r="DB30" s="83">
        <v>247.58549752983313</v>
      </c>
      <c r="DC30" s="83">
        <v>249.45705614313184</v>
      </c>
      <c r="DD30" s="83">
        <v>230.50983380269747</v>
      </c>
      <c r="DE30" s="83">
        <v>182.90170442733839</v>
      </c>
      <c r="DF30" s="83">
        <v>187.22602079858561</v>
      </c>
      <c r="DG30" s="83">
        <v>192.64183290029914</v>
      </c>
      <c r="DH30" s="83">
        <v>196.41151438629973</v>
      </c>
      <c r="DI30" s="83">
        <v>192.67932941155982</v>
      </c>
      <c r="DJ30" s="83">
        <v>199.40296790011354</v>
      </c>
      <c r="DK30" s="83">
        <v>212.94205662572011</v>
      </c>
      <c r="DL30" s="83">
        <v>222.34926658494896</v>
      </c>
      <c r="DM30" s="83">
        <v>226.98719265707427</v>
      </c>
      <c r="DN30" s="83">
        <v>235.27473789435365</v>
      </c>
      <c r="DO30" s="83">
        <v>242.75717258059342</v>
      </c>
      <c r="DP30" s="83">
        <v>254.84576694376571</v>
      </c>
      <c r="DQ30" s="83">
        <v>257.88201697447829</v>
      </c>
      <c r="DR30" s="83">
        <v>259.50973462954488</v>
      </c>
      <c r="DS30" s="83">
        <v>262.79739411559927</v>
      </c>
      <c r="DT30" s="83">
        <v>266.37843081411773</v>
      </c>
      <c r="DU30" s="83">
        <v>269.9855307986154</v>
      </c>
      <c r="DV30" s="83">
        <v>280.5300630229745</v>
      </c>
      <c r="DW30" s="83">
        <v>284.59108033099318</v>
      </c>
      <c r="DX30" s="83">
        <v>281.49320760954743</v>
      </c>
      <c r="DY30" s="83">
        <v>286.60794606562814</v>
      </c>
      <c r="DZ30" s="83">
        <v>294.38855290014482</v>
      </c>
      <c r="EA30" s="83">
        <v>302.03275021702518</v>
      </c>
      <c r="EB30" s="83">
        <v>304.70363203968657</v>
      </c>
      <c r="EC30" s="83">
        <v>307.90346569082112</v>
      </c>
      <c r="ED30" s="83">
        <v>303.13087412533304</v>
      </c>
      <c r="EE30" s="83">
        <v>303.30585958511409</v>
      </c>
      <c r="EF30" s="83">
        <v>299.84553063590806</v>
      </c>
      <c r="EG30" s="83">
        <v>300.57965255752038</v>
      </c>
      <c r="EH30" s="83">
        <v>303.29076468555996</v>
      </c>
      <c r="EI30" s="83">
        <v>306.35594342605424</v>
      </c>
      <c r="EJ30" s="83">
        <v>310.68044113561223</v>
      </c>
      <c r="EK30" s="83">
        <v>311.22540394768248</v>
      </c>
      <c r="EL30" s="83">
        <v>316.81807336779048</v>
      </c>
      <c r="EM30" s="83">
        <v>316.57701524184824</v>
      </c>
      <c r="EN30" s="83">
        <v>301.65169971715829</v>
      </c>
      <c r="EO30" s="83">
        <v>312.43225074504147</v>
      </c>
      <c r="EP30" s="83">
        <v>308.84892839936401</v>
      </c>
      <c r="EQ30" s="83">
        <v>313.49766687792925</v>
      </c>
      <c r="ER30" s="83">
        <v>325.05056014808861</v>
      </c>
      <c r="ES30" s="83">
        <v>331.730746187769</v>
      </c>
      <c r="ET30" s="83">
        <v>330.71340290700584</v>
      </c>
      <c r="EU30" s="83">
        <v>335.23626971372602</v>
      </c>
      <c r="EV30" s="83">
        <v>327.08510665778596</v>
      </c>
      <c r="EW30" s="83">
        <v>337.14785320705352</v>
      </c>
      <c r="EX30" s="83">
        <v>351.55400105911178</v>
      </c>
      <c r="EY30" s="83">
        <v>352.14237780135215</v>
      </c>
      <c r="EZ30" s="83">
        <v>357.37827153488831</v>
      </c>
      <c r="FA30" s="83">
        <v>359.01472520867446</v>
      </c>
      <c r="FB30" s="83">
        <v>362.96764612607399</v>
      </c>
      <c r="FC30" s="83">
        <v>366.50031602688324</v>
      </c>
      <c r="FD30" s="83">
        <v>362.31230054905211</v>
      </c>
      <c r="FE30" s="83">
        <v>365.54791139907411</v>
      </c>
      <c r="FF30" s="83">
        <v>365.40245424016075</v>
      </c>
      <c r="FG30" s="83">
        <v>372.14041797992292</v>
      </c>
      <c r="FH30" s="83">
        <v>359.03878691830693</v>
      </c>
      <c r="FI30" s="83">
        <v>342.13236399373955</v>
      </c>
      <c r="FJ30" s="83">
        <v>340.88886150238989</v>
      </c>
      <c r="FK30" s="83">
        <v>330.83561083748958</v>
      </c>
      <c r="FL30" s="83">
        <v>337.63062323811573</v>
      </c>
      <c r="FM30" s="83">
        <v>345.4292042305392</v>
      </c>
      <c r="FN30" s="83">
        <v>336.33434979711944</v>
      </c>
      <c r="FO30" s="83">
        <v>335.79676101175454</v>
      </c>
      <c r="FP30" s="83">
        <v>330.83368472572852</v>
      </c>
      <c r="FQ30" s="83">
        <v>338.13616684530166</v>
      </c>
      <c r="FR30" s="83">
        <v>344.40365186891376</v>
      </c>
      <c r="FS30" s="83">
        <v>347.02960544506556</v>
      </c>
      <c r="FT30" s="83">
        <v>358.56068278732687</v>
      </c>
      <c r="FU30" s="83">
        <v>360.15628072002886</v>
      </c>
      <c r="FV30" s="83">
        <v>361.5360009137251</v>
      </c>
      <c r="FW30" s="83">
        <v>365.58472199096246</v>
      </c>
      <c r="FX30" s="83">
        <v>359.30432888092651</v>
      </c>
      <c r="FY30" s="83">
        <v>364.90249509013825</v>
      </c>
      <c r="FZ30" s="83">
        <v>362.74972325414529</v>
      </c>
      <c r="GA30" s="83">
        <v>351.48167455010156</v>
      </c>
      <c r="GB30" s="83">
        <v>363.35962637112772</v>
      </c>
      <c r="GC30" s="83">
        <v>365.30069282230983</v>
      </c>
      <c r="GD30" s="83">
        <v>366.69655408260599</v>
      </c>
      <c r="GE30" s="83">
        <v>369.41099864939798</v>
      </c>
      <c r="GF30" s="83">
        <v>367.50859932083108</v>
      </c>
      <c r="GG30" s="83">
        <v>359.18349642192106</v>
      </c>
      <c r="GH30" s="83">
        <v>356.62263635596162</v>
      </c>
      <c r="GI30" s="83">
        <v>345.06486880964542</v>
      </c>
      <c r="GJ30" s="83">
        <v>337.85328118602501</v>
      </c>
      <c r="GK30" s="83">
        <v>349.72907220564679</v>
      </c>
      <c r="GL30" s="83">
        <v>352.86937290493017</v>
      </c>
      <c r="GM30" s="83">
        <v>342.36358871565915</v>
      </c>
      <c r="GN30" s="83">
        <v>340.4491139891324</v>
      </c>
      <c r="GO30" s="83">
        <v>344.74796761677004</v>
      </c>
      <c r="GP30" s="83">
        <v>358.02584374744805</v>
      </c>
      <c r="GQ30" s="83">
        <v>365.13421487540614</v>
      </c>
      <c r="GR30" s="83">
        <v>361.40487784452546</v>
      </c>
      <c r="GS30" s="83">
        <v>377.47623243390262</v>
      </c>
      <c r="GT30" s="83">
        <v>381.71903827733371</v>
      </c>
      <c r="GU30" s="83">
        <v>386.12596849601181</v>
      </c>
      <c r="GV30" s="83">
        <v>388.92791708133956</v>
      </c>
      <c r="GW30" s="83">
        <v>390.08706605717504</v>
      </c>
      <c r="GX30" s="83">
        <v>373.574823111689</v>
      </c>
      <c r="GY30" s="83">
        <v>380.76056329788065</v>
      </c>
      <c r="GZ30" s="83">
        <v>383.08263411221634</v>
      </c>
      <c r="HA30" s="83">
        <v>393.34852995309933</v>
      </c>
      <c r="HB30" s="83">
        <v>396.96687084586785</v>
      </c>
      <c r="HC30" s="83">
        <v>399.03974186898182</v>
      </c>
      <c r="HD30" s="83">
        <v>397.98137450152677</v>
      </c>
      <c r="HE30" s="83">
        <v>395.44999442333159</v>
      </c>
      <c r="HF30" s="83">
        <v>395.40315653634383</v>
      </c>
      <c r="HG30" s="83">
        <v>400.08203707306217</v>
      </c>
      <c r="HH30" s="83">
        <v>400.41685541391047</v>
      </c>
      <c r="HI30" s="83">
        <v>398.78124866095317</v>
      </c>
      <c r="HJ30" s="83">
        <v>397.28150176363073</v>
      </c>
      <c r="HK30" s="83">
        <v>400.64224037551315</v>
      </c>
      <c r="HL30" s="83">
        <v>401.81361909836357</v>
      </c>
      <c r="HM30" s="83">
        <v>399.67766873544161</v>
      </c>
      <c r="HN30" s="83">
        <v>398.53225330522804</v>
      </c>
      <c r="HO30" s="83">
        <v>394.1161487258355</v>
      </c>
      <c r="HP30" s="83">
        <v>387.00679613241209</v>
      </c>
      <c r="HQ30" s="83">
        <v>379.03695450675781</v>
      </c>
      <c r="HR30" s="83">
        <v>386.10852970846275</v>
      </c>
      <c r="HS30" s="83">
        <v>370.35178405644064</v>
      </c>
      <c r="HT30" s="83">
        <v>369.40682710985232</v>
      </c>
      <c r="HU30" s="83">
        <v>368.08471979632998</v>
      </c>
      <c r="HV30" s="83">
        <v>369.48371336070477</v>
      </c>
      <c r="HW30" s="83">
        <v>373.52994806104113</v>
      </c>
      <c r="HX30" s="83">
        <v>374.89649461480474</v>
      </c>
      <c r="HY30" s="83">
        <v>380.6754988694525</v>
      </c>
      <c r="HZ30" s="83">
        <v>382.44769608729854</v>
      </c>
      <c r="IA30" s="83">
        <v>383.4478513749105</v>
      </c>
      <c r="IB30" s="83">
        <v>389.06110411594631</v>
      </c>
      <c r="IC30" s="83">
        <v>393.37436941703373</v>
      </c>
      <c r="ID30" s="83">
        <v>398.42996175842796</v>
      </c>
      <c r="IE30" s="83">
        <v>395.83543792200982</v>
      </c>
      <c r="IF30" s="83">
        <v>394.94062428589444</v>
      </c>
      <c r="IG30" s="83">
        <v>394.14304786376448</v>
      </c>
      <c r="IH30" s="83">
        <v>393.1430098126462</v>
      </c>
      <c r="II30" s="83">
        <v>399.77738803491212</v>
      </c>
      <c r="IJ30" s="83">
        <v>401.81834468481395</v>
      </c>
      <c r="IK30" s="83">
        <v>384.24748329874046</v>
      </c>
      <c r="IL30" s="83">
        <v>395.50805431967711</v>
      </c>
      <c r="IM30" s="83">
        <v>396.60054543847156</v>
      </c>
      <c r="IN30" s="83">
        <v>400.66339930407332</v>
      </c>
      <c r="IO30" s="83">
        <v>405.69971420234623</v>
      </c>
      <c r="IP30" s="83">
        <v>404.92744653835376</v>
      </c>
      <c r="IQ30" s="83">
        <v>405.7798583369148</v>
      </c>
      <c r="IR30" s="83">
        <v>407.17530755887208</v>
      </c>
      <c r="IS30" s="83">
        <v>422.36257118826751</v>
      </c>
      <c r="IT30" s="83">
        <v>429.57218261903608</v>
      </c>
      <c r="IU30" s="83">
        <v>425.44944279733141</v>
      </c>
      <c r="IV30" s="83">
        <v>415.7081208637963</v>
      </c>
      <c r="IW30" s="83">
        <v>411.87726535408677</v>
      </c>
      <c r="IX30" s="83">
        <v>416.70609840487714</v>
      </c>
      <c r="IY30" s="83">
        <v>421.11373439910176</v>
      </c>
      <c r="IZ30" s="83">
        <v>426.59871536123541</v>
      </c>
      <c r="JA30" s="83">
        <v>426.2847867401295</v>
      </c>
      <c r="JB30" s="83">
        <v>430.73540135890187</v>
      </c>
      <c r="JC30" s="83">
        <v>422.52357471249871</v>
      </c>
      <c r="JD30" s="83">
        <v>419.87961916503446</v>
      </c>
      <c r="JE30" s="83">
        <v>414.70036594320447</v>
      </c>
      <c r="JF30" s="83">
        <v>418.60616191605834</v>
      </c>
      <c r="JG30" s="83">
        <v>413.27046398226003</v>
      </c>
      <c r="JH30" s="83">
        <v>395.67217225275448</v>
      </c>
      <c r="JI30" s="83">
        <v>394.18658121761507</v>
      </c>
      <c r="JJ30" s="83">
        <v>381.60680726320811</v>
      </c>
      <c r="JK30" s="83">
        <v>381.93962139314937</v>
      </c>
      <c r="JL30" s="83">
        <v>363.1178279562144</v>
      </c>
      <c r="JM30" s="83">
        <v>370.91433609968402</v>
      </c>
      <c r="JN30" s="83">
        <v>371.91657346665397</v>
      </c>
      <c r="JO30" s="83">
        <v>354.32790367455823</v>
      </c>
      <c r="JP30" s="83">
        <v>352.6379475423991</v>
      </c>
      <c r="JQ30" s="83">
        <v>369.94799971522548</v>
      </c>
      <c r="JR30" s="201"/>
    </row>
    <row r="31" spans="1:278" s="199" customFormat="1" ht="15" customHeight="1" x14ac:dyDescent="0.25">
      <c r="A31" s="82" t="s">
        <v>44</v>
      </c>
      <c r="B31" s="83">
        <v>100</v>
      </c>
      <c r="C31" s="83">
        <v>100.19887163006752</v>
      </c>
      <c r="D31" s="83">
        <v>99.60654496095276</v>
      </c>
      <c r="E31" s="83">
        <v>100.1779563390031</v>
      </c>
      <c r="F31" s="83">
        <v>102.47524614141626</v>
      </c>
      <c r="G31" s="83">
        <v>104.01139652053429</v>
      </c>
      <c r="H31" s="83">
        <v>103.11922104243543</v>
      </c>
      <c r="I31" s="83">
        <v>103.15708949202178</v>
      </c>
      <c r="J31" s="83">
        <v>104.08070801553789</v>
      </c>
      <c r="K31" s="83">
        <v>105.36935593934437</v>
      </c>
      <c r="L31" s="83">
        <v>106.05095797859144</v>
      </c>
      <c r="M31" s="83">
        <v>107.59689631752954</v>
      </c>
      <c r="N31" s="83">
        <v>107.62051807104886</v>
      </c>
      <c r="O31" s="83">
        <v>106.80161636594548</v>
      </c>
      <c r="P31" s="83">
        <v>107.6990859913551</v>
      </c>
      <c r="Q31" s="83">
        <v>108.39630872844472</v>
      </c>
      <c r="R31" s="83">
        <v>109.43185604723479</v>
      </c>
      <c r="S31" s="83">
        <v>108.52413661156665</v>
      </c>
      <c r="T31" s="83">
        <v>110.29268597972002</v>
      </c>
      <c r="U31" s="83">
        <v>110.67595166978678</v>
      </c>
      <c r="V31" s="83">
        <v>111.27564213949464</v>
      </c>
      <c r="W31" s="83">
        <v>111.31719507231841</v>
      </c>
      <c r="X31" s="83">
        <v>111.3257100924809</v>
      </c>
      <c r="Y31" s="83">
        <v>113.39792335062998</v>
      </c>
      <c r="Z31" s="83">
        <v>112.52993067735966</v>
      </c>
      <c r="AA31" s="83">
        <v>111.0791898470334</v>
      </c>
      <c r="AB31" s="83">
        <v>112.02727371377226</v>
      </c>
      <c r="AC31" s="83">
        <v>112.13205336365105</v>
      </c>
      <c r="AD31" s="83">
        <v>111.07815130090682</v>
      </c>
      <c r="AE31" s="83">
        <v>111.5735934178505</v>
      </c>
      <c r="AF31" s="83">
        <v>111.33483063923065</v>
      </c>
      <c r="AG31" s="83">
        <v>111.19666495681641</v>
      </c>
      <c r="AH31" s="83">
        <v>112.48498507170932</v>
      </c>
      <c r="AI31" s="83">
        <v>113.80760249555681</v>
      </c>
      <c r="AJ31" s="83">
        <v>115.21796818625268</v>
      </c>
      <c r="AK31" s="83">
        <v>114.65300204847816</v>
      </c>
      <c r="AL31" s="83">
        <v>115.26091861217994</v>
      </c>
      <c r="AM31" s="83">
        <v>116.45988428053489</v>
      </c>
      <c r="AN31" s="83">
        <v>116.86105048580136</v>
      </c>
      <c r="AO31" s="83">
        <v>118.08807556720343</v>
      </c>
      <c r="AP31" s="83">
        <v>117.67710112207308</v>
      </c>
      <c r="AQ31" s="83">
        <v>118.28355987409553</v>
      </c>
      <c r="AR31" s="83">
        <v>119.58253452948722</v>
      </c>
      <c r="AS31" s="83">
        <v>120.13625142118815</v>
      </c>
      <c r="AT31" s="83">
        <v>118.96370436694757</v>
      </c>
      <c r="AU31" s="83">
        <v>119.71046010315946</v>
      </c>
      <c r="AV31" s="83">
        <v>120.64661096999035</v>
      </c>
      <c r="AW31" s="83">
        <v>120.02210480300865</v>
      </c>
      <c r="AX31" s="83">
        <v>119.78177361886617</v>
      </c>
      <c r="AY31" s="83">
        <v>120.79291327187622</v>
      </c>
      <c r="AZ31" s="83">
        <v>121.57975398098399</v>
      </c>
      <c r="BA31" s="83">
        <v>122.71604038516288</v>
      </c>
      <c r="BB31" s="83">
        <v>124.26489041919233</v>
      </c>
      <c r="BC31" s="83">
        <v>123.09497296571787</v>
      </c>
      <c r="BD31" s="83">
        <v>122.36751761198842</v>
      </c>
      <c r="BE31" s="83">
        <v>122.85054508382707</v>
      </c>
      <c r="BF31" s="83">
        <v>123.74039919027518</v>
      </c>
      <c r="BG31" s="83">
        <v>125.36875181619527</v>
      </c>
      <c r="BH31" s="83">
        <v>126.00020173093137</v>
      </c>
      <c r="BI31" s="83">
        <v>126.72610564903918</v>
      </c>
      <c r="BJ31" s="83">
        <v>127.57268606464508</v>
      </c>
      <c r="BK31" s="83">
        <v>128.13474551833767</v>
      </c>
      <c r="BL31" s="83">
        <v>129.88705064459214</v>
      </c>
      <c r="BM31" s="83">
        <v>130.12262166170049</v>
      </c>
      <c r="BN31" s="83">
        <v>129.51423703497147</v>
      </c>
      <c r="BO31" s="83">
        <v>130.639220934761</v>
      </c>
      <c r="BP31" s="83">
        <v>131.75012016271253</v>
      </c>
      <c r="BQ31" s="83">
        <v>133.14914512116795</v>
      </c>
      <c r="BR31" s="83">
        <v>133.08532608795613</v>
      </c>
      <c r="BS31" s="83">
        <v>134.71180592784643</v>
      </c>
      <c r="BT31" s="83">
        <v>135.17290916597548</v>
      </c>
      <c r="BU31" s="83">
        <v>132.94314650970728</v>
      </c>
      <c r="BV31" s="83">
        <v>133.39571894169927</v>
      </c>
      <c r="BW31" s="83">
        <v>135.31995123498862</v>
      </c>
      <c r="BX31" s="83">
        <v>134.09317908508197</v>
      </c>
      <c r="BY31" s="83">
        <v>134.62240057295952</v>
      </c>
      <c r="BZ31" s="83">
        <v>131.87354229720029</v>
      </c>
      <c r="CA31" s="83">
        <v>130.23912784838538</v>
      </c>
      <c r="CB31" s="83">
        <v>129.77055352821361</v>
      </c>
      <c r="CC31" s="83">
        <v>128.85882211906772</v>
      </c>
      <c r="CD31" s="83">
        <v>130.733197921167</v>
      </c>
      <c r="CE31" s="83">
        <v>132.58153866076862</v>
      </c>
      <c r="CF31" s="83">
        <v>133.7565828378273</v>
      </c>
      <c r="CG31" s="83">
        <v>134.46071667376071</v>
      </c>
      <c r="CH31" s="83">
        <v>135.12309409402087</v>
      </c>
      <c r="CI31" s="83">
        <v>134.3479434255197</v>
      </c>
      <c r="CJ31" s="83">
        <v>134.24078080899011</v>
      </c>
      <c r="CK31" s="83">
        <v>135.65243223024279</v>
      </c>
      <c r="CL31" s="83">
        <v>135.28827433304932</v>
      </c>
      <c r="CM31" s="83">
        <v>135.3253272976506</v>
      </c>
      <c r="CN31" s="83">
        <v>134.56724539682924</v>
      </c>
      <c r="CO31" s="83">
        <v>133.65342515026956</v>
      </c>
      <c r="CP31" s="83">
        <v>133.82919607844823</v>
      </c>
      <c r="CQ31" s="83">
        <v>134.25988487535616</v>
      </c>
      <c r="CR31" s="83">
        <v>134.24772297175366</v>
      </c>
      <c r="CS31" s="83">
        <v>135.27111878746314</v>
      </c>
      <c r="CT31" s="83">
        <v>134.66528153365095</v>
      </c>
      <c r="CU31" s="83">
        <v>133.833453649185</v>
      </c>
      <c r="CV31" s="83">
        <v>135.21026145814639</v>
      </c>
      <c r="CW31" s="83">
        <v>134.94071011208791</v>
      </c>
      <c r="CX31" s="83">
        <v>133.11559381394548</v>
      </c>
      <c r="CY31" s="83">
        <v>133.84344517370755</v>
      </c>
      <c r="CZ31" s="83">
        <v>133.18981565472214</v>
      </c>
      <c r="DA31" s="83">
        <v>131.56954944596166</v>
      </c>
      <c r="DB31" s="83">
        <v>132.62890832318558</v>
      </c>
      <c r="DC31" s="83">
        <v>133.47754524620419</v>
      </c>
      <c r="DD31" s="83">
        <v>127.38416676927301</v>
      </c>
      <c r="DE31" s="83">
        <v>119.57229220605214</v>
      </c>
      <c r="DF31" s="83">
        <v>119.8919375778928</v>
      </c>
      <c r="DG31" s="83">
        <v>118.33928015892997</v>
      </c>
      <c r="DH31" s="83">
        <v>117.06882023735164</v>
      </c>
      <c r="DI31" s="83">
        <v>115.63630920634105</v>
      </c>
      <c r="DJ31" s="83">
        <v>115.12812277920429</v>
      </c>
      <c r="DK31" s="83">
        <v>118.92210729046984</v>
      </c>
      <c r="DL31" s="83">
        <v>121.05948440591987</v>
      </c>
      <c r="DM31" s="83">
        <v>124.14592815792828</v>
      </c>
      <c r="DN31" s="83">
        <v>129.39703249588072</v>
      </c>
      <c r="DO31" s="83">
        <v>131.58707629000159</v>
      </c>
      <c r="DP31" s="83">
        <v>133.93052224066159</v>
      </c>
      <c r="DQ31" s="83">
        <v>135.24364459266451</v>
      </c>
      <c r="DR31" s="83">
        <v>136.47546870208635</v>
      </c>
      <c r="DS31" s="83">
        <v>136.14803032430564</v>
      </c>
      <c r="DT31" s="83">
        <v>139.26687696920379</v>
      </c>
      <c r="DU31" s="83">
        <v>140.36921197127702</v>
      </c>
      <c r="DV31" s="83">
        <v>142.12750491312681</v>
      </c>
      <c r="DW31" s="83">
        <v>142.92179055869042</v>
      </c>
      <c r="DX31" s="83">
        <v>143.58990892661316</v>
      </c>
      <c r="DY31" s="83">
        <v>143.92619038060761</v>
      </c>
      <c r="DZ31" s="83">
        <v>145.3379816321762</v>
      </c>
      <c r="EA31" s="83">
        <v>147.9673195195472</v>
      </c>
      <c r="EB31" s="83">
        <v>148.12807065989401</v>
      </c>
      <c r="EC31" s="83">
        <v>148.43452319876005</v>
      </c>
      <c r="ED31" s="83">
        <v>145.76464609529086</v>
      </c>
      <c r="EE31" s="83">
        <v>145.59294414507511</v>
      </c>
      <c r="EF31" s="83">
        <v>145.50726991098011</v>
      </c>
      <c r="EG31" s="83">
        <v>146.82556098121495</v>
      </c>
      <c r="EH31" s="83">
        <v>146.51119962406506</v>
      </c>
      <c r="EI31" s="83">
        <v>147.8014127161762</v>
      </c>
      <c r="EJ31" s="83">
        <v>149.24300171361458</v>
      </c>
      <c r="EK31" s="83">
        <v>148.47782131325008</v>
      </c>
      <c r="EL31" s="83">
        <v>150.03887885016294</v>
      </c>
      <c r="EM31" s="83">
        <v>147.79701665543138</v>
      </c>
      <c r="EN31" s="83">
        <v>145.10140329244027</v>
      </c>
      <c r="EO31" s="83">
        <v>148.03304350659724</v>
      </c>
      <c r="EP31" s="83">
        <v>143.96980475286696</v>
      </c>
      <c r="EQ31" s="83">
        <v>147.43463061719405</v>
      </c>
      <c r="ER31" s="83">
        <v>151.48715789331831</v>
      </c>
      <c r="ES31" s="83">
        <v>154.05548059054198</v>
      </c>
      <c r="ET31" s="83">
        <v>155.23775449337296</v>
      </c>
      <c r="EU31" s="83">
        <v>155.61079662825867</v>
      </c>
      <c r="EV31" s="83">
        <v>156.27236055425445</v>
      </c>
      <c r="EW31" s="83">
        <v>156.08878412558303</v>
      </c>
      <c r="EX31" s="83">
        <v>159.95084336985516</v>
      </c>
      <c r="EY31" s="83">
        <v>161.29260403320384</v>
      </c>
      <c r="EZ31" s="83">
        <v>162.40514413382229</v>
      </c>
      <c r="FA31" s="83">
        <v>164.12338372912291</v>
      </c>
      <c r="FB31" s="83">
        <v>165.54483688715518</v>
      </c>
      <c r="FC31" s="83">
        <v>167.05958807968381</v>
      </c>
      <c r="FD31" s="83">
        <v>165.23305962017761</v>
      </c>
      <c r="FE31" s="83">
        <v>167.30439596565881</v>
      </c>
      <c r="FF31" s="83">
        <v>168.46332817879102</v>
      </c>
      <c r="FG31" s="83">
        <v>170.54896883377555</v>
      </c>
      <c r="FH31" s="83">
        <v>169.85260588837642</v>
      </c>
      <c r="FI31" s="83">
        <v>166.56152614848358</v>
      </c>
      <c r="FJ31" s="83">
        <v>168.00340421526576</v>
      </c>
      <c r="FK31" s="83">
        <v>167.4922639395742</v>
      </c>
      <c r="FL31" s="83">
        <v>168.75268991645393</v>
      </c>
      <c r="FM31" s="83">
        <v>170.99586411865974</v>
      </c>
      <c r="FN31" s="83">
        <v>171.217345091807</v>
      </c>
      <c r="FO31" s="83">
        <v>170.70344201865595</v>
      </c>
      <c r="FP31" s="83">
        <v>172.90175783222023</v>
      </c>
      <c r="FQ31" s="83">
        <v>174.13050167379399</v>
      </c>
      <c r="FR31" s="83">
        <v>174.8347503534614</v>
      </c>
      <c r="FS31" s="83">
        <v>176.31087310425207</v>
      </c>
      <c r="FT31" s="83">
        <v>178.14074450407892</v>
      </c>
      <c r="FU31" s="83">
        <v>178.91651681410815</v>
      </c>
      <c r="FV31" s="83">
        <v>179.58706764568126</v>
      </c>
      <c r="FW31" s="83">
        <v>181.56997531464989</v>
      </c>
      <c r="FX31" s="83">
        <v>181.3791694844497</v>
      </c>
      <c r="FY31" s="83">
        <v>182.18577349681198</v>
      </c>
      <c r="FZ31" s="83">
        <v>183.09862063128421</v>
      </c>
      <c r="GA31" s="83">
        <v>183.87788346430224</v>
      </c>
      <c r="GB31" s="83">
        <v>186.66785304432034</v>
      </c>
      <c r="GC31" s="83">
        <v>187.74184777136315</v>
      </c>
      <c r="GD31" s="83">
        <v>188.21210676863873</v>
      </c>
      <c r="GE31" s="83">
        <v>186.90578953127491</v>
      </c>
      <c r="GF31" s="83">
        <v>185.96323820605485</v>
      </c>
      <c r="GG31" s="83">
        <v>182.3984810468279</v>
      </c>
      <c r="GH31" s="83">
        <v>184.29589919123339</v>
      </c>
      <c r="GI31" s="83">
        <v>182.46943490090706</v>
      </c>
      <c r="GJ31" s="83">
        <v>181.64376095886593</v>
      </c>
      <c r="GK31" s="83">
        <v>183.85143518306342</v>
      </c>
      <c r="GL31" s="83">
        <v>185.14020943528413</v>
      </c>
      <c r="GM31" s="83">
        <v>183.28802636583171</v>
      </c>
      <c r="GN31" s="83">
        <v>183.8294251032444</v>
      </c>
      <c r="GO31" s="83">
        <v>184.12483832975093</v>
      </c>
      <c r="GP31" s="83">
        <v>186.04413202213703</v>
      </c>
      <c r="GQ31" s="83">
        <v>186.42856815933516</v>
      </c>
      <c r="GR31" s="83">
        <v>186.83250764871599</v>
      </c>
      <c r="GS31" s="83">
        <v>188.87468687049423</v>
      </c>
      <c r="GT31" s="83">
        <v>191.16811530794052</v>
      </c>
      <c r="GU31" s="83">
        <v>191.63476838803354</v>
      </c>
      <c r="GV31" s="83">
        <v>191.49149640562263</v>
      </c>
      <c r="GW31" s="83">
        <v>190.01046499190639</v>
      </c>
      <c r="GX31" s="83">
        <v>187.65295544725072</v>
      </c>
      <c r="GY31" s="83">
        <v>188.53963788689265</v>
      </c>
      <c r="GZ31" s="83">
        <v>187.72722740441793</v>
      </c>
      <c r="HA31" s="83">
        <v>189.63116506408892</v>
      </c>
      <c r="HB31" s="83">
        <v>189.26124530054346</v>
      </c>
      <c r="HC31" s="83">
        <v>190.00685742963407</v>
      </c>
      <c r="HD31" s="83">
        <v>190.54129490639593</v>
      </c>
      <c r="HE31" s="83">
        <v>189.61268454944388</v>
      </c>
      <c r="HF31" s="83">
        <v>190.18061758565096</v>
      </c>
      <c r="HG31" s="83">
        <v>191.1624976579912</v>
      </c>
      <c r="HH31" s="83">
        <v>190.39543120832076</v>
      </c>
      <c r="HI31" s="83">
        <v>191.43300515872855</v>
      </c>
      <c r="HJ31" s="83">
        <v>190.80851952989519</v>
      </c>
      <c r="HK31" s="83">
        <v>190.44306203187205</v>
      </c>
      <c r="HL31" s="83">
        <v>189.05913017884575</v>
      </c>
      <c r="HM31" s="83">
        <v>188.55026833525514</v>
      </c>
      <c r="HN31" s="83">
        <v>188.57133513202163</v>
      </c>
      <c r="HO31" s="83">
        <v>188.20985384580271</v>
      </c>
      <c r="HP31" s="83">
        <v>188.29939538050087</v>
      </c>
      <c r="HQ31" s="83">
        <v>188.18820070417979</v>
      </c>
      <c r="HR31" s="83">
        <v>188.37489542894036</v>
      </c>
      <c r="HS31" s="83">
        <v>188.40402520580238</v>
      </c>
      <c r="HT31" s="83">
        <v>188.334788441303</v>
      </c>
      <c r="HU31" s="83">
        <v>188.39563911511965</v>
      </c>
      <c r="HV31" s="83">
        <v>188.39775016397755</v>
      </c>
      <c r="HW31" s="83">
        <v>188.71045938684017</v>
      </c>
      <c r="HX31" s="83">
        <v>189.20453474198081</v>
      </c>
      <c r="HY31" s="83">
        <v>189.72995864315328</v>
      </c>
      <c r="HZ31" s="83">
        <v>189.76460508957521</v>
      </c>
      <c r="IA31" s="83">
        <v>189.79935237945313</v>
      </c>
      <c r="IB31" s="83">
        <v>190.15293315272396</v>
      </c>
      <c r="IC31" s="83">
        <v>190.13277042890704</v>
      </c>
      <c r="ID31" s="83">
        <v>189.99049602360625</v>
      </c>
      <c r="IE31" s="83">
        <v>189.82715814697437</v>
      </c>
      <c r="IF31" s="83">
        <v>189.17828217879998</v>
      </c>
      <c r="IG31" s="83">
        <v>189.00240143343669</v>
      </c>
      <c r="IH31" s="83">
        <v>189.01993310356013</v>
      </c>
      <c r="II31" s="83">
        <v>189.76811025845697</v>
      </c>
      <c r="IJ31" s="83">
        <v>189.85823145315436</v>
      </c>
      <c r="IK31" s="83">
        <v>186.00195580329736</v>
      </c>
      <c r="IL31" s="83">
        <v>186.83513484585123</v>
      </c>
      <c r="IM31" s="83">
        <v>186.78767775693174</v>
      </c>
      <c r="IN31" s="83">
        <v>187.53052783584272</v>
      </c>
      <c r="IO31" s="83">
        <v>188.09460016098981</v>
      </c>
      <c r="IP31" s="83">
        <v>188.10641024244171</v>
      </c>
      <c r="IQ31" s="83">
        <v>188.56789366992993</v>
      </c>
      <c r="IR31" s="83">
        <v>188.95913392392779</v>
      </c>
      <c r="IS31" s="83">
        <v>191.17896775948495</v>
      </c>
      <c r="IT31" s="83">
        <v>191.2810292627847</v>
      </c>
      <c r="IU31" s="83">
        <v>190.65246047190396</v>
      </c>
      <c r="IV31" s="83">
        <v>188.23284636369209</v>
      </c>
      <c r="IW31" s="83">
        <v>188.28642749678198</v>
      </c>
      <c r="IX31" s="83">
        <v>188.1986961661795</v>
      </c>
      <c r="IY31" s="83">
        <v>188.19122874700903</v>
      </c>
      <c r="IZ31" s="83">
        <v>189.46836134415065</v>
      </c>
      <c r="JA31" s="83">
        <v>191.66624642086066</v>
      </c>
      <c r="JB31" s="83">
        <v>191.1634119910938</v>
      </c>
      <c r="JC31" s="83">
        <v>189.60461072590419</v>
      </c>
      <c r="JD31" s="83">
        <v>188.52247794722851</v>
      </c>
      <c r="JE31" s="83">
        <v>189.3786248625795</v>
      </c>
      <c r="JF31" s="83">
        <v>188.88221695529046</v>
      </c>
      <c r="JG31" s="83">
        <v>186.17303919097958</v>
      </c>
      <c r="JH31" s="83">
        <v>182.04778410513657</v>
      </c>
      <c r="JI31" s="83">
        <v>179.06086231327902</v>
      </c>
      <c r="JJ31" s="83">
        <v>174.44677781145182</v>
      </c>
      <c r="JK31" s="83">
        <v>172.88334266495448</v>
      </c>
      <c r="JL31" s="83">
        <v>167.63157190702978</v>
      </c>
      <c r="JM31" s="83">
        <v>174.41047342036603</v>
      </c>
      <c r="JN31" s="83">
        <v>168.18143516692882</v>
      </c>
      <c r="JO31" s="83">
        <v>162.13521100304283</v>
      </c>
      <c r="JP31" s="83">
        <v>161.84053338141285</v>
      </c>
      <c r="JQ31" s="83">
        <v>165.80071447705785</v>
      </c>
      <c r="JR31" s="201"/>
    </row>
    <row r="32" spans="1:278" s="199" customFormat="1" ht="15" customHeight="1" x14ac:dyDescent="0.25">
      <c r="A32" s="82" t="s">
        <v>39</v>
      </c>
      <c r="B32" s="83">
        <v>100</v>
      </c>
      <c r="C32" s="83">
        <v>100.31033281148396</v>
      </c>
      <c r="D32" s="83">
        <v>100.30671419618911</v>
      </c>
      <c r="E32" s="83">
        <v>100.61947356164536</v>
      </c>
      <c r="F32" s="83">
        <v>101.18476944419652</v>
      </c>
      <c r="G32" s="83">
        <v>101.19535716202247</v>
      </c>
      <c r="H32" s="83">
        <v>100.95100222426184</v>
      </c>
      <c r="I32" s="83">
        <v>101.09004004988505</v>
      </c>
      <c r="J32" s="83">
        <v>101.57049856981662</v>
      </c>
      <c r="K32" s="83">
        <v>102.14946047052408</v>
      </c>
      <c r="L32" s="83">
        <v>102.66523226858961</v>
      </c>
      <c r="M32" s="83">
        <v>103.49699993544935</v>
      </c>
      <c r="N32" s="83">
        <v>104.26497588091188</v>
      </c>
      <c r="O32" s="83">
        <v>105.04707930243035</v>
      </c>
      <c r="P32" s="83">
        <v>105.79169972918017</v>
      </c>
      <c r="Q32" s="83">
        <v>106.24598327101312</v>
      </c>
      <c r="R32" s="83">
        <v>106.90449002251138</v>
      </c>
      <c r="S32" s="83">
        <v>106.6547504713206</v>
      </c>
      <c r="T32" s="83">
        <v>107.11830437943291</v>
      </c>
      <c r="U32" s="83">
        <v>107.82917704283517</v>
      </c>
      <c r="V32" s="83">
        <v>108.48122234665162</v>
      </c>
      <c r="W32" s="83">
        <v>109.27225339177599</v>
      </c>
      <c r="X32" s="83">
        <v>110.22983409817091</v>
      </c>
      <c r="Y32" s="83">
        <v>110.90996725026442</v>
      </c>
      <c r="Z32" s="83">
        <v>111.16364337272347</v>
      </c>
      <c r="AA32" s="83">
        <v>110.8202656048295</v>
      </c>
      <c r="AB32" s="83">
        <v>111.05378853756351</v>
      </c>
      <c r="AC32" s="83">
        <v>111.49815098911984</v>
      </c>
      <c r="AD32" s="83">
        <v>111.23022528220403</v>
      </c>
      <c r="AE32" s="83">
        <v>111.97846737814662</v>
      </c>
      <c r="AF32" s="83">
        <v>112.31844800969428</v>
      </c>
      <c r="AG32" s="83">
        <v>112.98951107955303</v>
      </c>
      <c r="AH32" s="83">
        <v>113.77051645502456</v>
      </c>
      <c r="AI32" s="83">
        <v>114.51031822669275</v>
      </c>
      <c r="AJ32" s="83">
        <v>115.43287285193938</v>
      </c>
      <c r="AK32" s="83">
        <v>115.76723650214296</v>
      </c>
      <c r="AL32" s="83">
        <v>116.32751402019498</v>
      </c>
      <c r="AM32" s="83">
        <v>117.25939134525679</v>
      </c>
      <c r="AN32" s="83">
        <v>117.91111431432641</v>
      </c>
      <c r="AO32" s="83">
        <v>118.48331861479951</v>
      </c>
      <c r="AP32" s="83">
        <v>118.68454783859053</v>
      </c>
      <c r="AQ32" s="83">
        <v>119.0271576337712</v>
      </c>
      <c r="AR32" s="83">
        <v>119.96668837918841</v>
      </c>
      <c r="AS32" s="83">
        <v>120.20702667825554</v>
      </c>
      <c r="AT32" s="83">
        <v>120.13757012446383</v>
      </c>
      <c r="AU32" s="83">
        <v>119.91128236619598</v>
      </c>
      <c r="AV32" s="83">
        <v>120.69923207242955</v>
      </c>
      <c r="AW32" s="83">
        <v>120.39346129069358</v>
      </c>
      <c r="AX32" s="83">
        <v>120.47555991372192</v>
      </c>
      <c r="AY32" s="83">
        <v>121.23193780080216</v>
      </c>
      <c r="AZ32" s="83">
        <v>121.80597669862061</v>
      </c>
      <c r="BA32" s="83">
        <v>122.54193063775114</v>
      </c>
      <c r="BB32" s="83">
        <v>123.03331452835853</v>
      </c>
      <c r="BC32" s="83">
        <v>122.74376261213706</v>
      </c>
      <c r="BD32" s="83">
        <v>122.79330884376961</v>
      </c>
      <c r="BE32" s="83">
        <v>122.9781704535994</v>
      </c>
      <c r="BF32" s="83">
        <v>123.46119357926594</v>
      </c>
      <c r="BG32" s="83">
        <v>123.99089611202808</v>
      </c>
      <c r="BH32" s="83">
        <v>124.25729698112805</v>
      </c>
      <c r="BI32" s="83">
        <v>124.70630966163901</v>
      </c>
      <c r="BJ32" s="83">
        <v>125.02623404453763</v>
      </c>
      <c r="BK32" s="83">
        <v>125.22742076858094</v>
      </c>
      <c r="BL32" s="83">
        <v>125.68010455956093</v>
      </c>
      <c r="BM32" s="83">
        <v>125.73700710791745</v>
      </c>
      <c r="BN32" s="83">
        <v>126.04077264059325</v>
      </c>
      <c r="BO32" s="83">
        <v>126.60939965262992</v>
      </c>
      <c r="BP32" s="83">
        <v>126.98406313128174</v>
      </c>
      <c r="BQ32" s="83">
        <v>127.46089140797946</v>
      </c>
      <c r="BR32" s="83">
        <v>127.46118806828106</v>
      </c>
      <c r="BS32" s="83">
        <v>127.77567476317287</v>
      </c>
      <c r="BT32" s="83">
        <v>127.91616857940367</v>
      </c>
      <c r="BU32" s="83">
        <v>127.58976520166571</v>
      </c>
      <c r="BV32" s="83">
        <v>127.44608978452001</v>
      </c>
      <c r="BW32" s="83">
        <v>127.8041065065261</v>
      </c>
      <c r="BX32" s="83">
        <v>127.88640400376427</v>
      </c>
      <c r="BY32" s="83">
        <v>127.80586800972742</v>
      </c>
      <c r="BZ32" s="83">
        <v>127.48045691415355</v>
      </c>
      <c r="CA32" s="83">
        <v>127.45587940677395</v>
      </c>
      <c r="CB32" s="83">
        <v>127.84325173589771</v>
      </c>
      <c r="CC32" s="83">
        <v>127.85473223304298</v>
      </c>
      <c r="CD32" s="83">
        <v>128.37349191593481</v>
      </c>
      <c r="CE32" s="83">
        <v>128.91807707630664</v>
      </c>
      <c r="CF32" s="83">
        <v>129.29314632518697</v>
      </c>
      <c r="CG32" s="83">
        <v>129.5054293888916</v>
      </c>
      <c r="CH32" s="83">
        <v>130.10997683547245</v>
      </c>
      <c r="CI32" s="83">
        <v>130.04596730312761</v>
      </c>
      <c r="CJ32" s="83">
        <v>130.25162928056423</v>
      </c>
      <c r="CK32" s="83">
        <v>130.75690499495678</v>
      </c>
      <c r="CL32" s="83">
        <v>130.9757409997695</v>
      </c>
      <c r="CM32" s="83">
        <v>131.1051449046183</v>
      </c>
      <c r="CN32" s="83">
        <v>130.9979368458103</v>
      </c>
      <c r="CO32" s="83">
        <v>130.87273929110424</v>
      </c>
      <c r="CP32" s="83">
        <v>131.54485797639046</v>
      </c>
      <c r="CQ32" s="83">
        <v>132.18544976376282</v>
      </c>
      <c r="CR32" s="83">
        <v>132.48404756700785</v>
      </c>
      <c r="CS32" s="83">
        <v>133.16187390207469</v>
      </c>
      <c r="CT32" s="83">
        <v>133.82579565821618</v>
      </c>
      <c r="CU32" s="83">
        <v>133.92927920518193</v>
      </c>
      <c r="CV32" s="83">
        <v>135.38466736212226</v>
      </c>
      <c r="CW32" s="83">
        <v>135.77132330718561</v>
      </c>
      <c r="CX32" s="83">
        <v>135.50899062941565</v>
      </c>
      <c r="CY32" s="83">
        <v>135.45514747681634</v>
      </c>
      <c r="CZ32" s="83">
        <v>135.01580230787781</v>
      </c>
      <c r="DA32" s="83">
        <v>133.96606697364115</v>
      </c>
      <c r="DB32" s="83">
        <v>135.02600474434522</v>
      </c>
      <c r="DC32" s="83">
        <v>135.85335135217593</v>
      </c>
      <c r="DD32" s="83">
        <v>135.25752194751888</v>
      </c>
      <c r="DE32" s="83">
        <v>133.87442264305329</v>
      </c>
      <c r="DF32" s="83">
        <v>135.31014359543272</v>
      </c>
      <c r="DG32" s="83">
        <v>136.44037428385226</v>
      </c>
      <c r="DH32" s="83">
        <v>136.91192457928742</v>
      </c>
      <c r="DI32" s="83">
        <v>137.16593849768969</v>
      </c>
      <c r="DJ32" s="83">
        <v>138.51320429053678</v>
      </c>
      <c r="DK32" s="83">
        <v>139.22012655309922</v>
      </c>
      <c r="DL32" s="83">
        <v>139.84527564791964</v>
      </c>
      <c r="DM32" s="83">
        <v>140.5854325179462</v>
      </c>
      <c r="DN32" s="83">
        <v>141.52316576319254</v>
      </c>
      <c r="DO32" s="83">
        <v>142.21727089017941</v>
      </c>
      <c r="DP32" s="83">
        <v>142.85349012955092</v>
      </c>
      <c r="DQ32" s="83">
        <v>143.12430788655661</v>
      </c>
      <c r="DR32" s="83">
        <v>143.87587264622871</v>
      </c>
      <c r="DS32" s="83">
        <v>144.35325089746925</v>
      </c>
      <c r="DT32" s="83">
        <v>145.31524542010925</v>
      </c>
      <c r="DU32" s="83">
        <v>146.19861120067517</v>
      </c>
      <c r="DV32" s="83">
        <v>146.76261179850363</v>
      </c>
      <c r="DW32" s="83">
        <v>147.35089227431126</v>
      </c>
      <c r="DX32" s="83">
        <v>148.93993251930269</v>
      </c>
      <c r="DY32" s="83">
        <v>149.29038978151874</v>
      </c>
      <c r="DZ32" s="83">
        <v>149.32922213753625</v>
      </c>
      <c r="EA32" s="83">
        <v>150.56602926887535</v>
      </c>
      <c r="EB32" s="83">
        <v>150.35822271371833</v>
      </c>
      <c r="EC32" s="83">
        <v>150.11229369106678</v>
      </c>
      <c r="ED32" s="83">
        <v>149.97089028062189</v>
      </c>
      <c r="EE32" s="83">
        <v>149.92485720718207</v>
      </c>
      <c r="EF32" s="83">
        <v>149.39934738520583</v>
      </c>
      <c r="EG32" s="83">
        <v>149.31825973869752</v>
      </c>
      <c r="EH32" s="83">
        <v>148.9563314368867</v>
      </c>
      <c r="EI32" s="83">
        <v>149.31961744104964</v>
      </c>
      <c r="EJ32" s="83">
        <v>150.2592598182523</v>
      </c>
      <c r="EK32" s="83">
        <v>150.34700053137135</v>
      </c>
      <c r="EL32" s="83">
        <v>151.47061188408043</v>
      </c>
      <c r="EM32" s="83">
        <v>153.01261843192859</v>
      </c>
      <c r="EN32" s="83">
        <v>153.8388623695817</v>
      </c>
      <c r="EO32" s="83">
        <v>153.72570020050546</v>
      </c>
      <c r="EP32" s="83">
        <v>154.3027008392859</v>
      </c>
      <c r="EQ32" s="83">
        <v>155.46494799706358</v>
      </c>
      <c r="ER32" s="83">
        <v>155.74797397046069</v>
      </c>
      <c r="ES32" s="83">
        <v>155.81467694124007</v>
      </c>
      <c r="ET32" s="83">
        <v>156.29882254254386</v>
      </c>
      <c r="EU32" s="83">
        <v>156.76379724227397</v>
      </c>
      <c r="EV32" s="83">
        <v>157.77644300921804</v>
      </c>
      <c r="EW32" s="83">
        <v>157.82580304123474</v>
      </c>
      <c r="EX32" s="83">
        <v>158.84696225779339</v>
      </c>
      <c r="EY32" s="83">
        <v>159.15551228693133</v>
      </c>
      <c r="EZ32" s="83">
        <v>159.25895094107781</v>
      </c>
      <c r="FA32" s="83">
        <v>159.528311941276</v>
      </c>
      <c r="FB32" s="83">
        <v>160.3345678359029</v>
      </c>
      <c r="FC32" s="83">
        <v>160.64180948060189</v>
      </c>
      <c r="FD32" s="83">
        <v>159.82951361362825</v>
      </c>
      <c r="FE32" s="83">
        <v>160.67997965821826</v>
      </c>
      <c r="FF32" s="83">
        <v>161.21121344739655</v>
      </c>
      <c r="FG32" s="83">
        <v>162.08276665603523</v>
      </c>
      <c r="FH32" s="83">
        <v>162.13898777015493</v>
      </c>
      <c r="FI32" s="83">
        <v>161.12752028634114</v>
      </c>
      <c r="FJ32" s="83">
        <v>161.45977630906546</v>
      </c>
      <c r="FK32" s="83">
        <v>160.96702785514651</v>
      </c>
      <c r="FL32" s="83">
        <v>161.56391660398248</v>
      </c>
      <c r="FM32" s="83">
        <v>162.37180397139562</v>
      </c>
      <c r="FN32" s="83">
        <v>163.04922015295099</v>
      </c>
      <c r="FO32" s="83">
        <v>162.74908247059201</v>
      </c>
      <c r="FP32" s="83">
        <v>163.70970456532686</v>
      </c>
      <c r="FQ32" s="83">
        <v>163.99917867687969</v>
      </c>
      <c r="FR32" s="83">
        <v>164.3439430839687</v>
      </c>
      <c r="FS32" s="83">
        <v>164.76815387890358</v>
      </c>
      <c r="FT32" s="83">
        <v>165.42000831290216</v>
      </c>
      <c r="FU32" s="83">
        <v>165.74769419039995</v>
      </c>
      <c r="FV32" s="83">
        <v>165.85563847128964</v>
      </c>
      <c r="FW32" s="83">
        <v>166.22951625107231</v>
      </c>
      <c r="FX32" s="83">
        <v>166.49183631260541</v>
      </c>
      <c r="FY32" s="83">
        <v>166.66064343924253</v>
      </c>
      <c r="FZ32" s="83">
        <v>166.4419400917609</v>
      </c>
      <c r="GA32" s="83">
        <v>166.30261737469169</v>
      </c>
      <c r="GB32" s="83">
        <v>167.01759544135362</v>
      </c>
      <c r="GC32" s="83">
        <v>167.06597243355887</v>
      </c>
      <c r="GD32" s="83">
        <v>167.23434277453322</v>
      </c>
      <c r="GE32" s="83">
        <v>167.19621612249122</v>
      </c>
      <c r="GF32" s="83">
        <v>166.40973769114333</v>
      </c>
      <c r="GG32" s="83">
        <v>165.59447002549044</v>
      </c>
      <c r="GH32" s="83">
        <v>165.84514882890829</v>
      </c>
      <c r="GI32" s="83">
        <v>165.7695670035493</v>
      </c>
      <c r="GJ32" s="83">
        <v>165.81708033247367</v>
      </c>
      <c r="GK32" s="83">
        <v>166.10940874859119</v>
      </c>
      <c r="GL32" s="83">
        <v>166.60384201667725</v>
      </c>
      <c r="GM32" s="83">
        <v>166.33618932289841</v>
      </c>
      <c r="GN32" s="83">
        <v>166.93240000166344</v>
      </c>
      <c r="GO32" s="83">
        <v>167.07763281706804</v>
      </c>
      <c r="GP32" s="83">
        <v>167.49952660105134</v>
      </c>
      <c r="GQ32" s="83">
        <v>167.68995769370505</v>
      </c>
      <c r="GR32" s="83">
        <v>168.25941056415883</v>
      </c>
      <c r="GS32" s="83">
        <v>168.81237503361777</v>
      </c>
      <c r="GT32" s="83">
        <v>169.01664064282491</v>
      </c>
      <c r="GU32" s="83">
        <v>169.29339967672888</v>
      </c>
      <c r="GV32" s="83">
        <v>169.53108504745484</v>
      </c>
      <c r="GW32" s="83">
        <v>169.0753537970522</v>
      </c>
      <c r="GX32" s="83">
        <v>168.98259106517631</v>
      </c>
      <c r="GY32" s="83">
        <v>169.45178620448903</v>
      </c>
      <c r="GZ32" s="83">
        <v>169.47233429038434</v>
      </c>
      <c r="HA32" s="83">
        <v>170.22863190648044</v>
      </c>
      <c r="HB32" s="83">
        <v>170.19504831728813</v>
      </c>
      <c r="HC32" s="83">
        <v>170.28407804489186</v>
      </c>
      <c r="HD32" s="83">
        <v>170.5703485785701</v>
      </c>
      <c r="HE32" s="83">
        <v>170.58317566730221</v>
      </c>
      <c r="HF32" s="83">
        <v>170.81336106287407</v>
      </c>
      <c r="HG32" s="83">
        <v>171.3806061901665</v>
      </c>
      <c r="HH32" s="83">
        <v>171.50038967473566</v>
      </c>
      <c r="HI32" s="83">
        <v>171.72405443576844</v>
      </c>
      <c r="HJ32" s="83">
        <v>172.02055393388935</v>
      </c>
      <c r="HK32" s="83">
        <v>171.86492975208876</v>
      </c>
      <c r="HL32" s="83">
        <v>171.5415355114045</v>
      </c>
      <c r="HM32" s="83">
        <v>171.09863977259974</v>
      </c>
      <c r="HN32" s="83">
        <v>171.83081073318675</v>
      </c>
      <c r="HO32" s="83">
        <v>171.83468542621731</v>
      </c>
      <c r="HP32" s="83">
        <v>172.05654223147209</v>
      </c>
      <c r="HQ32" s="83">
        <v>172.27712927663731</v>
      </c>
      <c r="HR32" s="83">
        <v>172.25493303925444</v>
      </c>
      <c r="HS32" s="83">
        <v>172.36294978171932</v>
      </c>
      <c r="HT32" s="83">
        <v>172.21037795940728</v>
      </c>
      <c r="HU32" s="83">
        <v>172.54260746194424</v>
      </c>
      <c r="HV32" s="83">
        <v>172.86470289842177</v>
      </c>
      <c r="HW32" s="83">
        <v>174.04076889446037</v>
      </c>
      <c r="HX32" s="83">
        <v>174.87137058401055</v>
      </c>
      <c r="HY32" s="83">
        <v>177.16278690106759</v>
      </c>
      <c r="HZ32" s="83">
        <v>176.81663863801083</v>
      </c>
      <c r="IA32" s="83">
        <v>177.82642097927385</v>
      </c>
      <c r="IB32" s="83">
        <v>179.53460548055162</v>
      </c>
      <c r="IC32" s="83">
        <v>180.32650392670405</v>
      </c>
      <c r="ID32" s="83">
        <v>182.34573834361248</v>
      </c>
      <c r="IE32" s="83">
        <v>181.29502298005113</v>
      </c>
      <c r="IF32" s="83">
        <v>179.25178068561016</v>
      </c>
      <c r="IG32" s="83">
        <v>178.80411223731835</v>
      </c>
      <c r="IH32" s="83">
        <v>177.96890225778594</v>
      </c>
      <c r="II32" s="83">
        <v>180.57730820900991</v>
      </c>
      <c r="IJ32" s="83">
        <v>181.7606122874088</v>
      </c>
      <c r="IK32" s="83">
        <v>174.77814651880328</v>
      </c>
      <c r="IL32" s="83">
        <v>176.91244994564198</v>
      </c>
      <c r="IM32" s="83">
        <v>176.66517334300951</v>
      </c>
      <c r="IN32" s="83">
        <v>178.16875914213958</v>
      </c>
      <c r="IO32" s="83">
        <v>179.39092138595083</v>
      </c>
      <c r="IP32" s="83">
        <v>178.81049658962448</v>
      </c>
      <c r="IQ32" s="83">
        <v>180.25176898873568</v>
      </c>
      <c r="IR32" s="83">
        <v>180.29250142647459</v>
      </c>
      <c r="IS32" s="83">
        <v>180.2373692377077</v>
      </c>
      <c r="IT32" s="83">
        <v>180.36436267435826</v>
      </c>
      <c r="IU32" s="83">
        <v>180.57460128230292</v>
      </c>
      <c r="IV32" s="83">
        <v>179.03629226491853</v>
      </c>
      <c r="IW32" s="83">
        <v>179.54471460311538</v>
      </c>
      <c r="IX32" s="83">
        <v>179.1843810601913</v>
      </c>
      <c r="IY32" s="83">
        <v>178.46172847054603</v>
      </c>
      <c r="IZ32" s="83">
        <v>178.97321255459389</v>
      </c>
      <c r="JA32" s="83">
        <v>180.12578403150292</v>
      </c>
      <c r="JB32" s="83">
        <v>179.82167663378442</v>
      </c>
      <c r="JC32" s="83">
        <v>178.66084298947175</v>
      </c>
      <c r="JD32" s="83">
        <v>178.60298866908445</v>
      </c>
      <c r="JE32" s="83">
        <v>179.39000809552471</v>
      </c>
      <c r="JF32" s="83">
        <v>179.93976517192465</v>
      </c>
      <c r="JG32" s="83">
        <v>178.60406110809342</v>
      </c>
      <c r="JH32" s="83">
        <v>175.90851843723763</v>
      </c>
      <c r="JI32" s="83">
        <v>175.71681031096946</v>
      </c>
      <c r="JJ32" s="83">
        <v>173.78322388290621</v>
      </c>
      <c r="JK32" s="83">
        <v>172.46251531137344</v>
      </c>
      <c r="JL32" s="83">
        <v>171.15910158393541</v>
      </c>
      <c r="JM32" s="83">
        <v>173.53364672395546</v>
      </c>
      <c r="JN32" s="83">
        <v>170.23907957078708</v>
      </c>
      <c r="JO32" s="83">
        <v>165.59607106783858</v>
      </c>
      <c r="JP32" s="83">
        <v>168.40831505768057</v>
      </c>
      <c r="JQ32" s="83">
        <v>169.87641789322939</v>
      </c>
      <c r="JR32" s="201"/>
    </row>
    <row r="33" spans="1:278" s="199" customFormat="1" ht="15" customHeight="1" x14ac:dyDescent="0.25">
      <c r="A33" s="82" t="s">
        <v>40</v>
      </c>
      <c r="B33" s="83">
        <v>100</v>
      </c>
      <c r="C33" s="83">
        <v>100.66625957091959</v>
      </c>
      <c r="D33" s="83">
        <v>99.698027721409133</v>
      </c>
      <c r="E33" s="83">
        <v>100.87602190736307</v>
      </c>
      <c r="F33" s="83">
        <v>102.75745442741248</v>
      </c>
      <c r="G33" s="83">
        <v>102.46151228942151</v>
      </c>
      <c r="H33" s="83">
        <v>101.59933255724994</v>
      </c>
      <c r="I33" s="83">
        <v>101.87831154947061</v>
      </c>
      <c r="J33" s="83">
        <v>102.70896505432863</v>
      </c>
      <c r="K33" s="83">
        <v>103.60695942013731</v>
      </c>
      <c r="L33" s="83">
        <v>104.11255376272973</v>
      </c>
      <c r="M33" s="83">
        <v>105.21999278805851</v>
      </c>
      <c r="N33" s="83">
        <v>106.82124679121966</v>
      </c>
      <c r="O33" s="83">
        <v>108.34053501234585</v>
      </c>
      <c r="P33" s="83">
        <v>109.19306759526405</v>
      </c>
      <c r="Q33" s="83">
        <v>110.38077695652366</v>
      </c>
      <c r="R33" s="83">
        <v>111.22060463747768</v>
      </c>
      <c r="S33" s="83">
        <v>109.98380110216473</v>
      </c>
      <c r="T33" s="83">
        <v>109.49700260040672</v>
      </c>
      <c r="U33" s="83">
        <v>110.86191515513539</v>
      </c>
      <c r="V33" s="83">
        <v>112.37127096659042</v>
      </c>
      <c r="W33" s="83">
        <v>113.73172639785115</v>
      </c>
      <c r="X33" s="83">
        <v>114.71732026525991</v>
      </c>
      <c r="Y33" s="83">
        <v>117.11811383235509</v>
      </c>
      <c r="Z33" s="83">
        <v>116.70406845629985</v>
      </c>
      <c r="AA33" s="83">
        <v>114.66705258393974</v>
      </c>
      <c r="AB33" s="83">
        <v>115.26781633091352</v>
      </c>
      <c r="AC33" s="83">
        <v>115.69193817653627</v>
      </c>
      <c r="AD33" s="83">
        <v>114.41854926924586</v>
      </c>
      <c r="AE33" s="83">
        <v>115.52863702117791</v>
      </c>
      <c r="AF33" s="83">
        <v>116.20197406908316</v>
      </c>
      <c r="AG33" s="83">
        <v>117.65407914708261</v>
      </c>
      <c r="AH33" s="83">
        <v>118.95130970295683</v>
      </c>
      <c r="AI33" s="83">
        <v>120.60463333606093</v>
      </c>
      <c r="AJ33" s="83">
        <v>122.61091307403738</v>
      </c>
      <c r="AK33" s="83">
        <v>122.25814173809934</v>
      </c>
      <c r="AL33" s="83">
        <v>123.33191750096958</v>
      </c>
      <c r="AM33" s="83">
        <v>126.01656519940842</v>
      </c>
      <c r="AN33" s="83">
        <v>126.97193847681993</v>
      </c>
      <c r="AO33" s="83">
        <v>128.30563251943846</v>
      </c>
      <c r="AP33" s="83">
        <v>127.87391812659847</v>
      </c>
      <c r="AQ33" s="83">
        <v>128.16402961151218</v>
      </c>
      <c r="AR33" s="83">
        <v>131.00823462312368</v>
      </c>
      <c r="AS33" s="83">
        <v>130.66942452615456</v>
      </c>
      <c r="AT33" s="83">
        <v>129.48845295680471</v>
      </c>
      <c r="AU33" s="83">
        <v>129.0770868370779</v>
      </c>
      <c r="AV33" s="83">
        <v>130.96934460445647</v>
      </c>
      <c r="AW33" s="83">
        <v>129.76959296260645</v>
      </c>
      <c r="AX33" s="83">
        <v>129.8594968985638</v>
      </c>
      <c r="AY33" s="83">
        <v>131.74642465477547</v>
      </c>
      <c r="AZ33" s="83">
        <v>132.76632172471582</v>
      </c>
      <c r="BA33" s="83">
        <v>134.84703143431975</v>
      </c>
      <c r="BB33" s="83">
        <v>135.81531287340664</v>
      </c>
      <c r="BC33" s="83">
        <v>134.56433741944485</v>
      </c>
      <c r="BD33" s="83">
        <v>133.88259130127415</v>
      </c>
      <c r="BE33" s="83">
        <v>134.0930544512899</v>
      </c>
      <c r="BF33" s="83">
        <v>135.36355806481433</v>
      </c>
      <c r="BG33" s="83">
        <v>137.10044564715827</v>
      </c>
      <c r="BH33" s="83">
        <v>137.87371618396904</v>
      </c>
      <c r="BI33" s="83">
        <v>138.77671462127057</v>
      </c>
      <c r="BJ33" s="83">
        <v>140.01563913451713</v>
      </c>
      <c r="BK33" s="83">
        <v>141.09403990957756</v>
      </c>
      <c r="BL33" s="83">
        <v>142.78712650906925</v>
      </c>
      <c r="BM33" s="83">
        <v>142.31062041988099</v>
      </c>
      <c r="BN33" s="83">
        <v>143.24433405561433</v>
      </c>
      <c r="BO33" s="83">
        <v>145.24651322506872</v>
      </c>
      <c r="BP33" s="83">
        <v>146.78237524025775</v>
      </c>
      <c r="BQ33" s="83">
        <v>148.11733186118423</v>
      </c>
      <c r="BR33" s="83">
        <v>147.82018847771445</v>
      </c>
      <c r="BS33" s="83">
        <v>148.99051321801537</v>
      </c>
      <c r="BT33" s="83">
        <v>149.41398523060195</v>
      </c>
      <c r="BU33" s="83">
        <v>147.39941335609441</v>
      </c>
      <c r="BV33" s="83">
        <v>146.90725991286462</v>
      </c>
      <c r="BW33" s="83">
        <v>148.31792875973139</v>
      </c>
      <c r="BX33" s="83">
        <v>147.59571296926308</v>
      </c>
      <c r="BY33" s="83">
        <v>147.27920788620938</v>
      </c>
      <c r="BZ33" s="83">
        <v>145.10525447878948</v>
      </c>
      <c r="CA33" s="83">
        <v>143.68055860309553</v>
      </c>
      <c r="CB33" s="83">
        <v>144.19887539607419</v>
      </c>
      <c r="CC33" s="83">
        <v>143.64748154309751</v>
      </c>
      <c r="CD33" s="83">
        <v>145.08397370033435</v>
      </c>
      <c r="CE33" s="83">
        <v>146.70609186959959</v>
      </c>
      <c r="CF33" s="83">
        <v>148.17067839554866</v>
      </c>
      <c r="CG33" s="83">
        <v>148.23434671537782</v>
      </c>
      <c r="CH33" s="83">
        <v>149.56767400436391</v>
      </c>
      <c r="CI33" s="83">
        <v>148.44405553263204</v>
      </c>
      <c r="CJ33" s="83">
        <v>148.26075843670017</v>
      </c>
      <c r="CK33" s="83">
        <v>149.21938943057646</v>
      </c>
      <c r="CL33" s="83">
        <v>149.2665516615059</v>
      </c>
      <c r="CM33" s="83">
        <v>148.70974145555579</v>
      </c>
      <c r="CN33" s="83">
        <v>146.9888476680558</v>
      </c>
      <c r="CO33" s="83">
        <v>145.54108777586325</v>
      </c>
      <c r="CP33" s="83">
        <v>146.81672267759808</v>
      </c>
      <c r="CQ33" s="83">
        <v>148.07837740344323</v>
      </c>
      <c r="CR33" s="83">
        <v>148.07198357821164</v>
      </c>
      <c r="CS33" s="83">
        <v>149.61020982329748</v>
      </c>
      <c r="CT33" s="83">
        <v>150.57853192520807</v>
      </c>
      <c r="CU33" s="83">
        <v>149.50552967966001</v>
      </c>
      <c r="CV33" s="83">
        <v>152.74516721272397</v>
      </c>
      <c r="CW33" s="83">
        <v>153.35854780111345</v>
      </c>
      <c r="CX33" s="83">
        <v>152.61411924473458</v>
      </c>
      <c r="CY33" s="83">
        <v>151.5838217680118</v>
      </c>
      <c r="CZ33" s="83">
        <v>150.12193786539837</v>
      </c>
      <c r="DA33" s="83">
        <v>147.56380237262815</v>
      </c>
      <c r="DB33" s="83">
        <v>149.47978926081109</v>
      </c>
      <c r="DC33" s="83">
        <v>151.66979607248993</v>
      </c>
      <c r="DD33" s="83">
        <v>149.13653132293439</v>
      </c>
      <c r="DE33" s="83">
        <v>148.20406242635158</v>
      </c>
      <c r="DF33" s="83">
        <v>153.46032243480883</v>
      </c>
      <c r="DG33" s="83">
        <v>158.40613309396662</v>
      </c>
      <c r="DH33" s="83">
        <v>156.88651185186603</v>
      </c>
      <c r="DI33" s="83">
        <v>158.01475028671393</v>
      </c>
      <c r="DJ33" s="83">
        <v>160.14563934501618</v>
      </c>
      <c r="DK33" s="83">
        <v>160.64641458792499</v>
      </c>
      <c r="DL33" s="83">
        <v>160.03497489027453</v>
      </c>
      <c r="DM33" s="83">
        <v>161.92760296219615</v>
      </c>
      <c r="DN33" s="83">
        <v>164.47204365671917</v>
      </c>
      <c r="DO33" s="83">
        <v>166.32701116499535</v>
      </c>
      <c r="DP33" s="83">
        <v>166.69123880148277</v>
      </c>
      <c r="DQ33" s="83">
        <v>166.61781800867621</v>
      </c>
      <c r="DR33" s="83">
        <v>168.28007057020923</v>
      </c>
      <c r="DS33" s="83">
        <v>168.53747867725269</v>
      </c>
      <c r="DT33" s="83">
        <v>170.48746468943773</v>
      </c>
      <c r="DU33" s="83">
        <v>172.42164971017311</v>
      </c>
      <c r="DV33" s="83">
        <v>173.197843713189</v>
      </c>
      <c r="DW33" s="83">
        <v>174.3472657916563</v>
      </c>
      <c r="DX33" s="83">
        <v>178.80950079232815</v>
      </c>
      <c r="DY33" s="83">
        <v>179.97667803516384</v>
      </c>
      <c r="DZ33" s="83">
        <v>179.96017615591825</v>
      </c>
      <c r="EA33" s="83">
        <v>185.29350678177417</v>
      </c>
      <c r="EB33" s="83">
        <v>184.30147026437993</v>
      </c>
      <c r="EC33" s="83">
        <v>182.75973753642452</v>
      </c>
      <c r="ED33" s="83">
        <v>180.92441047440798</v>
      </c>
      <c r="EE33" s="83">
        <v>179.72149250464963</v>
      </c>
      <c r="EF33" s="83">
        <v>178.32867589959753</v>
      </c>
      <c r="EG33" s="83">
        <v>177.98251438869016</v>
      </c>
      <c r="EH33" s="83">
        <v>176.52298180717378</v>
      </c>
      <c r="EI33" s="83">
        <v>177.592136873416</v>
      </c>
      <c r="EJ33" s="83">
        <v>180.33036512395216</v>
      </c>
      <c r="EK33" s="83">
        <v>179.88411555552995</v>
      </c>
      <c r="EL33" s="83">
        <v>183.23639675574893</v>
      </c>
      <c r="EM33" s="83">
        <v>188.26359116595776</v>
      </c>
      <c r="EN33" s="83">
        <v>191.78769377397779</v>
      </c>
      <c r="EO33" s="83">
        <v>190.57279459432795</v>
      </c>
      <c r="EP33" s="83">
        <v>192.7066223465319</v>
      </c>
      <c r="EQ33" s="83">
        <v>197.60650845920597</v>
      </c>
      <c r="ER33" s="83">
        <v>197.23804478180128</v>
      </c>
      <c r="ES33" s="83">
        <v>197.47313541725242</v>
      </c>
      <c r="ET33" s="83">
        <v>198.21770668013667</v>
      </c>
      <c r="EU33" s="83">
        <v>199.86080419121174</v>
      </c>
      <c r="EV33" s="83">
        <v>205.96522770950347</v>
      </c>
      <c r="EW33" s="83">
        <v>202.90306207826353</v>
      </c>
      <c r="EX33" s="83">
        <v>206.67046689705984</v>
      </c>
      <c r="EY33" s="83">
        <v>207.64521299164059</v>
      </c>
      <c r="EZ33" s="83">
        <v>207.06913215554655</v>
      </c>
      <c r="FA33" s="83">
        <v>207.4198463278349</v>
      </c>
      <c r="FB33" s="83">
        <v>209.83024690300118</v>
      </c>
      <c r="FC33" s="83">
        <v>211.04967951982968</v>
      </c>
      <c r="FD33" s="83">
        <v>207.33324178805009</v>
      </c>
      <c r="FE33" s="83">
        <v>209.84075561398072</v>
      </c>
      <c r="FF33" s="83">
        <v>211.73890355082875</v>
      </c>
      <c r="FG33" s="83">
        <v>214.83035583237307</v>
      </c>
      <c r="FH33" s="83">
        <v>213.20937700498769</v>
      </c>
      <c r="FI33" s="83">
        <v>208.89014695556301</v>
      </c>
      <c r="FJ33" s="83">
        <v>209.74549290306976</v>
      </c>
      <c r="FK33" s="83">
        <v>206.72593723072765</v>
      </c>
      <c r="FL33" s="83">
        <v>208.59811946075817</v>
      </c>
      <c r="FM33" s="83">
        <v>210.92859081461401</v>
      </c>
      <c r="FN33" s="83">
        <v>212.36426566663735</v>
      </c>
      <c r="FO33" s="83">
        <v>210.35657892572772</v>
      </c>
      <c r="FP33" s="83">
        <v>214.22259520700703</v>
      </c>
      <c r="FQ33" s="83">
        <v>215.607799912243</v>
      </c>
      <c r="FR33" s="83">
        <v>216.69650844369588</v>
      </c>
      <c r="FS33" s="83">
        <v>218.20076287893349</v>
      </c>
      <c r="FT33" s="83">
        <v>220.67895851139494</v>
      </c>
      <c r="FU33" s="83">
        <v>222.39878802549012</v>
      </c>
      <c r="FV33" s="83">
        <v>223.16715305458658</v>
      </c>
      <c r="FW33" s="83">
        <v>227.00595092291516</v>
      </c>
      <c r="FX33" s="83">
        <v>227.59667012640355</v>
      </c>
      <c r="FY33" s="83">
        <v>228.39708438680447</v>
      </c>
      <c r="FZ33" s="83">
        <v>229.6497794794945</v>
      </c>
      <c r="GA33" s="83">
        <v>230.47622925481286</v>
      </c>
      <c r="GB33" s="83">
        <v>234.1815289614151</v>
      </c>
      <c r="GC33" s="83">
        <v>235.18156166484607</v>
      </c>
      <c r="GD33" s="83">
        <v>236.89045376857547</v>
      </c>
      <c r="GE33" s="83">
        <v>235.22728839948195</v>
      </c>
      <c r="GF33" s="83">
        <v>231.80037502958481</v>
      </c>
      <c r="GG33" s="83">
        <v>227.20472329645992</v>
      </c>
      <c r="GH33" s="83">
        <v>228.89227622910215</v>
      </c>
      <c r="GI33" s="83">
        <v>228.0853560527577</v>
      </c>
      <c r="GJ33" s="83">
        <v>229.05894197555364</v>
      </c>
      <c r="GK33" s="83">
        <v>230.22240052754836</v>
      </c>
      <c r="GL33" s="83">
        <v>231.37597321974721</v>
      </c>
      <c r="GM33" s="83">
        <v>229.58021177029715</v>
      </c>
      <c r="GN33" s="83">
        <v>232.77763105788131</v>
      </c>
      <c r="GO33" s="83">
        <v>234.23417458402113</v>
      </c>
      <c r="GP33" s="83">
        <v>235.73303616772222</v>
      </c>
      <c r="GQ33" s="83">
        <v>235.53999534211871</v>
      </c>
      <c r="GR33" s="83">
        <v>237.92268744361331</v>
      </c>
      <c r="GS33" s="83">
        <v>241.63083051028681</v>
      </c>
      <c r="GT33" s="83">
        <v>242.78591492194684</v>
      </c>
      <c r="GU33" s="83">
        <v>243.73692160443699</v>
      </c>
      <c r="GV33" s="83">
        <v>244.98589235193359</v>
      </c>
      <c r="GW33" s="83">
        <v>241.77766229747027</v>
      </c>
      <c r="GX33" s="83">
        <v>240.83526676072185</v>
      </c>
      <c r="GY33" s="83">
        <v>242.51095339324033</v>
      </c>
      <c r="GZ33" s="83">
        <v>241.37823527481598</v>
      </c>
      <c r="HA33" s="83">
        <v>245.04937761802856</v>
      </c>
      <c r="HB33" s="83">
        <v>244.67807650884694</v>
      </c>
      <c r="HC33" s="83">
        <v>244.96345687020909</v>
      </c>
      <c r="HD33" s="83">
        <v>245.66338680133441</v>
      </c>
      <c r="HE33" s="83">
        <v>245.42558480401124</v>
      </c>
      <c r="HF33" s="83">
        <v>245.73530459969572</v>
      </c>
      <c r="HG33" s="83">
        <v>248.76809636416016</v>
      </c>
      <c r="HH33" s="83">
        <v>249.37742811594617</v>
      </c>
      <c r="HI33" s="83">
        <v>250.46305557755821</v>
      </c>
      <c r="HJ33" s="83">
        <v>252.19624811896045</v>
      </c>
      <c r="HK33" s="83">
        <v>251.48673333610324</v>
      </c>
      <c r="HL33" s="83">
        <v>249.77458815010189</v>
      </c>
      <c r="HM33" s="83">
        <v>248.16942436331263</v>
      </c>
      <c r="HN33" s="83">
        <v>252.23903466303202</v>
      </c>
      <c r="HO33" s="83">
        <v>251.78830961502231</v>
      </c>
      <c r="HP33" s="83">
        <v>253.19559707014392</v>
      </c>
      <c r="HQ33" s="83">
        <v>254.11854304601792</v>
      </c>
      <c r="HR33" s="83">
        <v>253.67660775047659</v>
      </c>
      <c r="HS33" s="83">
        <v>254.41751894208116</v>
      </c>
      <c r="HT33" s="83">
        <v>250.69493543198669</v>
      </c>
      <c r="HU33" s="83">
        <v>246.42517303308242</v>
      </c>
      <c r="HV33" s="83">
        <v>243.035981261731</v>
      </c>
      <c r="HW33" s="83">
        <v>249.94123075292063</v>
      </c>
      <c r="HX33" s="83">
        <v>253.49099797583276</v>
      </c>
      <c r="HY33" s="83">
        <v>255.47223115107028</v>
      </c>
      <c r="HZ33" s="83">
        <v>258.16252105840709</v>
      </c>
      <c r="IA33" s="83">
        <v>255.37050171146353</v>
      </c>
      <c r="IB33" s="83">
        <v>259.71085426605305</v>
      </c>
      <c r="IC33" s="83">
        <v>260.85216433690499</v>
      </c>
      <c r="ID33" s="83">
        <v>261.63441689552229</v>
      </c>
      <c r="IE33" s="83">
        <v>261.76007450284726</v>
      </c>
      <c r="IF33" s="83">
        <v>261.83393677222449</v>
      </c>
      <c r="IG33" s="83">
        <v>263.11526382624248</v>
      </c>
      <c r="IH33" s="83">
        <v>265.42767909738859</v>
      </c>
      <c r="II33" s="83">
        <v>265.58473055245395</v>
      </c>
      <c r="IJ33" s="83">
        <v>261.90946575904815</v>
      </c>
      <c r="IK33" s="83">
        <v>231.99349789130684</v>
      </c>
      <c r="IL33" s="83">
        <v>242.25925507476828</v>
      </c>
      <c r="IM33" s="83">
        <v>249.97832028210479</v>
      </c>
      <c r="IN33" s="83">
        <v>253.27243712736663</v>
      </c>
      <c r="IO33" s="83">
        <v>259.89806217183082</v>
      </c>
      <c r="IP33" s="83">
        <v>262.9013875432754</v>
      </c>
      <c r="IQ33" s="83">
        <v>260.99903069139987</v>
      </c>
      <c r="IR33" s="83">
        <v>261.74219217362975</v>
      </c>
      <c r="IS33" s="83">
        <v>261.73699264437192</v>
      </c>
      <c r="IT33" s="83">
        <v>262.4439006400309</v>
      </c>
      <c r="IU33" s="83">
        <v>262.09450130533071</v>
      </c>
      <c r="IV33" s="83">
        <v>255.46057506481426</v>
      </c>
      <c r="IW33" s="83">
        <v>256.37686336840204</v>
      </c>
      <c r="IX33" s="83">
        <v>254.52285776271376</v>
      </c>
      <c r="IY33" s="83">
        <v>252.16283841307308</v>
      </c>
      <c r="IZ33" s="83">
        <v>253.56292465986954</v>
      </c>
      <c r="JA33" s="83">
        <v>257.34759661948937</v>
      </c>
      <c r="JB33" s="83">
        <v>255.82519064873924</v>
      </c>
      <c r="JC33" s="83">
        <v>251.10492876833888</v>
      </c>
      <c r="JD33" s="83">
        <v>251.13457123295134</v>
      </c>
      <c r="JE33" s="83">
        <v>254.01885157667621</v>
      </c>
      <c r="JF33" s="83">
        <v>254.81250867559262</v>
      </c>
      <c r="JG33" s="83">
        <v>250.87692596821009</v>
      </c>
      <c r="JH33" s="83">
        <v>243.55750137566355</v>
      </c>
      <c r="JI33" s="83">
        <v>242.67967248491004</v>
      </c>
      <c r="JJ33" s="83">
        <v>236.03498061695933</v>
      </c>
      <c r="JK33" s="83">
        <v>231.02670876940022</v>
      </c>
      <c r="JL33" s="83">
        <v>225.31684634144241</v>
      </c>
      <c r="JM33" s="83">
        <v>233.17437942159381</v>
      </c>
      <c r="JN33" s="83">
        <v>223.07029964455955</v>
      </c>
      <c r="JO33" s="83">
        <v>207.87391992540486</v>
      </c>
      <c r="JP33" s="83">
        <v>215.67836614720812</v>
      </c>
      <c r="JQ33" s="83">
        <v>221.63142805450195</v>
      </c>
      <c r="JR33" s="201"/>
    </row>
    <row r="34" spans="1:278" s="199" customFormat="1" ht="15" customHeight="1" x14ac:dyDescent="0.25">
      <c r="A34" s="82" t="s">
        <v>154</v>
      </c>
      <c r="B34" s="83">
        <v>100</v>
      </c>
      <c r="C34" s="83">
        <v>101.71525314694205</v>
      </c>
      <c r="D34" s="83">
        <v>101.8154949638334</v>
      </c>
      <c r="E34" s="83">
        <v>102.80505667914431</v>
      </c>
      <c r="F34" s="83">
        <v>103.60081819048544</v>
      </c>
      <c r="G34" s="83">
        <v>103.37040469379652</v>
      </c>
      <c r="H34" s="83">
        <v>101.60020307620846</v>
      </c>
      <c r="I34" s="83">
        <v>101.72883189533218</v>
      </c>
      <c r="J34" s="83">
        <v>101.33154280619793</v>
      </c>
      <c r="K34" s="83">
        <v>101.59502186299206</v>
      </c>
      <c r="L34" s="83">
        <v>97.824673809525649</v>
      </c>
      <c r="M34" s="83">
        <v>91.780001008561314</v>
      </c>
      <c r="N34" s="83">
        <v>88.930170893874674</v>
      </c>
      <c r="O34" s="83">
        <v>91.612266060104872</v>
      </c>
      <c r="P34" s="83">
        <v>96.720703089925337</v>
      </c>
      <c r="Q34" s="83">
        <v>96.87453372929464</v>
      </c>
      <c r="R34" s="83">
        <v>93.126227828666856</v>
      </c>
      <c r="S34" s="83">
        <v>91.846209485974256</v>
      </c>
      <c r="T34" s="83">
        <v>93.069993822627211</v>
      </c>
      <c r="U34" s="83">
        <v>86.863202660989501</v>
      </c>
      <c r="V34" s="83">
        <v>85.773865631567475</v>
      </c>
      <c r="W34" s="83">
        <v>85.309725127290761</v>
      </c>
      <c r="X34" s="83">
        <v>79.222997189878285</v>
      </c>
      <c r="Y34" s="83">
        <v>82.632842638524053</v>
      </c>
      <c r="Z34" s="83">
        <v>86.042863134984387</v>
      </c>
      <c r="AA34" s="83">
        <v>85.304859139362037</v>
      </c>
      <c r="AB34" s="83">
        <v>84.937316057898769</v>
      </c>
      <c r="AC34" s="83">
        <v>82.538705616756246</v>
      </c>
      <c r="AD34" s="83">
        <v>84.164799572925475</v>
      </c>
      <c r="AE34" s="83">
        <v>84.820006977711571</v>
      </c>
      <c r="AF34" s="83">
        <v>84.431227436263043</v>
      </c>
      <c r="AG34" s="83">
        <v>81.452583166188134</v>
      </c>
      <c r="AH34" s="83">
        <v>79.564092346528653</v>
      </c>
      <c r="AI34" s="83">
        <v>80.225626793885766</v>
      </c>
      <c r="AJ34" s="83">
        <v>79.737788429963175</v>
      </c>
      <c r="AK34" s="83">
        <v>79.48823690338449</v>
      </c>
      <c r="AL34" s="83">
        <v>82.881189412733363</v>
      </c>
      <c r="AM34" s="83">
        <v>83.241860581897171</v>
      </c>
      <c r="AN34" s="83">
        <v>84.186990287731746</v>
      </c>
      <c r="AO34" s="83">
        <v>85.224267115397751</v>
      </c>
      <c r="AP34" s="83">
        <v>86.746018779145729</v>
      </c>
      <c r="AQ34" s="83">
        <v>90.192432540794641</v>
      </c>
      <c r="AR34" s="83">
        <v>90.428974669841438</v>
      </c>
      <c r="AS34" s="83">
        <v>92.674904667890615</v>
      </c>
      <c r="AT34" s="83">
        <v>91.695454292526108</v>
      </c>
      <c r="AU34" s="83">
        <v>92.787678137968641</v>
      </c>
      <c r="AV34" s="83">
        <v>94.581431553290528</v>
      </c>
      <c r="AW34" s="83">
        <v>96.172716893090808</v>
      </c>
      <c r="AX34" s="83">
        <v>97.209425425800347</v>
      </c>
      <c r="AY34" s="83">
        <v>99.011203027275897</v>
      </c>
      <c r="AZ34" s="83">
        <v>100.3842661537311</v>
      </c>
      <c r="BA34" s="83">
        <v>100.30296348824646</v>
      </c>
      <c r="BB34" s="83">
        <v>101.00021622844538</v>
      </c>
      <c r="BC34" s="83">
        <v>101.01596531137706</v>
      </c>
      <c r="BD34" s="83">
        <v>99.296542131811989</v>
      </c>
      <c r="BE34" s="83">
        <v>100.52164098498088</v>
      </c>
      <c r="BF34" s="83">
        <v>101.6915818184583</v>
      </c>
      <c r="BG34" s="83">
        <v>103.39333706435642</v>
      </c>
      <c r="BH34" s="83">
        <v>104.73558936137358</v>
      </c>
      <c r="BI34" s="83">
        <v>106.2998218974205</v>
      </c>
      <c r="BJ34" s="83">
        <v>107.38485888570843</v>
      </c>
      <c r="BK34" s="83">
        <v>108.44233493316341</v>
      </c>
      <c r="BL34" s="83">
        <v>108.51491447935256</v>
      </c>
      <c r="BM34" s="83">
        <v>109.9892171648262</v>
      </c>
      <c r="BN34" s="83">
        <v>107.08985336753749</v>
      </c>
      <c r="BO34" s="83">
        <v>105.83525092971925</v>
      </c>
      <c r="BP34" s="83">
        <v>106.78026513332398</v>
      </c>
      <c r="BQ34" s="83">
        <v>108.5423511698344</v>
      </c>
      <c r="BR34" s="83">
        <v>110.10650140487759</v>
      </c>
      <c r="BS34" s="83">
        <v>110.70965708330905</v>
      </c>
      <c r="BT34" s="83">
        <v>110.04272618507734</v>
      </c>
      <c r="BU34" s="83">
        <v>109.1522660940353</v>
      </c>
      <c r="BV34" s="83">
        <v>109.81030160065922</v>
      </c>
      <c r="BW34" s="83">
        <v>110.56461558882245</v>
      </c>
      <c r="BX34" s="83">
        <v>111.59705765000936</v>
      </c>
      <c r="BY34" s="83">
        <v>112.28336945647303</v>
      </c>
      <c r="BZ34" s="83">
        <v>112.53677030404242</v>
      </c>
      <c r="CA34" s="83">
        <v>112.86426376479547</v>
      </c>
      <c r="CB34" s="83">
        <v>112.34848741138987</v>
      </c>
      <c r="CC34" s="83">
        <v>111.33750210683274</v>
      </c>
      <c r="CD34" s="83">
        <v>112.18771678810587</v>
      </c>
      <c r="CE34" s="83">
        <v>113.35779750580521</v>
      </c>
      <c r="CF34" s="83">
        <v>114.2310025442879</v>
      </c>
      <c r="CG34" s="83">
        <v>115.6955759970522</v>
      </c>
      <c r="CH34" s="83">
        <v>116.88614321762684</v>
      </c>
      <c r="CI34" s="83">
        <v>117.82347791476323</v>
      </c>
      <c r="CJ34" s="83">
        <v>118.93082027309964</v>
      </c>
      <c r="CK34" s="83">
        <v>119.97934311356943</v>
      </c>
      <c r="CL34" s="83">
        <v>120.30593300347996</v>
      </c>
      <c r="CM34" s="83">
        <v>121.61402066068297</v>
      </c>
      <c r="CN34" s="83">
        <v>122.35558206188752</v>
      </c>
      <c r="CO34" s="83">
        <v>120.21775468925713</v>
      </c>
      <c r="CP34" s="83">
        <v>116.5256712972574</v>
      </c>
      <c r="CQ34" s="83">
        <v>117.26323230090257</v>
      </c>
      <c r="CR34" s="83">
        <v>119.38072472029143</v>
      </c>
      <c r="CS34" s="83">
        <v>120.25507422371672</v>
      </c>
      <c r="CT34" s="83">
        <v>117.58984692924828</v>
      </c>
      <c r="CU34" s="83">
        <v>117.79404922204776</v>
      </c>
      <c r="CV34" s="83">
        <v>113.99024177399288</v>
      </c>
      <c r="CW34" s="83">
        <v>111.98667305118434</v>
      </c>
      <c r="CX34" s="83">
        <v>111.83380489922395</v>
      </c>
      <c r="CY34" s="83">
        <v>116.96671184870476</v>
      </c>
      <c r="CZ34" s="83">
        <v>117.56303447529972</v>
      </c>
      <c r="DA34" s="83">
        <v>114.54488062888819</v>
      </c>
      <c r="DB34" s="83">
        <v>113.29284142158595</v>
      </c>
      <c r="DC34" s="83">
        <v>113.99123194474203</v>
      </c>
      <c r="DD34" s="83">
        <v>106.17108534005592</v>
      </c>
      <c r="DE34" s="83">
        <v>86.436400785721133</v>
      </c>
      <c r="DF34" s="83">
        <v>81.523060111540588</v>
      </c>
      <c r="DG34" s="83">
        <v>84.154740505840934</v>
      </c>
      <c r="DH34" s="83">
        <v>89.369367309533999</v>
      </c>
      <c r="DI34" s="83">
        <v>87.822382741014195</v>
      </c>
      <c r="DJ34" s="83">
        <v>88.558543535669173</v>
      </c>
      <c r="DK34" s="83">
        <v>96.769798571207815</v>
      </c>
      <c r="DL34" s="83">
        <v>103.05321424251724</v>
      </c>
      <c r="DM34" s="83">
        <v>105.93351229464291</v>
      </c>
      <c r="DN34" s="83">
        <v>112.64184439651713</v>
      </c>
      <c r="DO34" s="83">
        <v>115.06096075957936</v>
      </c>
      <c r="DP34" s="83">
        <v>121.29202658432648</v>
      </c>
      <c r="DQ34" s="83">
        <v>123.38639565045378</v>
      </c>
      <c r="DR34" s="83">
        <v>124.19383915746982</v>
      </c>
      <c r="DS34" s="83">
        <v>127.34582006409275</v>
      </c>
      <c r="DT34" s="83">
        <v>129.71809981030322</v>
      </c>
      <c r="DU34" s="83">
        <v>129.5214662241728</v>
      </c>
      <c r="DV34" s="83">
        <v>134.06454872244515</v>
      </c>
      <c r="DW34" s="83">
        <v>136.57694857961266</v>
      </c>
      <c r="DX34" s="83">
        <v>131.78594909277351</v>
      </c>
      <c r="DY34" s="83">
        <v>133.11849796057956</v>
      </c>
      <c r="DZ34" s="83">
        <v>137.56940007113755</v>
      </c>
      <c r="EA34" s="83">
        <v>138.04562747411498</v>
      </c>
      <c r="EB34" s="83">
        <v>141.78191060161433</v>
      </c>
      <c r="EC34" s="83">
        <v>144.97918692969586</v>
      </c>
      <c r="ED34" s="83">
        <v>142.56706137774893</v>
      </c>
      <c r="EE34" s="83">
        <v>144.99253822534618</v>
      </c>
      <c r="EF34" s="83">
        <v>148.04892489586939</v>
      </c>
      <c r="EG34" s="83">
        <v>150.04036701921856</v>
      </c>
      <c r="EH34" s="83">
        <v>150.21668793219141</v>
      </c>
      <c r="EI34" s="83">
        <v>152.1379826952188</v>
      </c>
      <c r="EJ34" s="83">
        <v>152.83145581323302</v>
      </c>
      <c r="EK34" s="83">
        <v>151.08138621343753</v>
      </c>
      <c r="EL34" s="83">
        <v>152.27589206730403</v>
      </c>
      <c r="EM34" s="83">
        <v>145.01594692087522</v>
      </c>
      <c r="EN34" s="83">
        <v>138.90665196298923</v>
      </c>
      <c r="EO34" s="83">
        <v>148.27413967671427</v>
      </c>
      <c r="EP34" s="83">
        <v>143.80576235515665</v>
      </c>
      <c r="EQ34" s="83">
        <v>147.22342136293523</v>
      </c>
      <c r="ER34" s="83">
        <v>152.82465800076568</v>
      </c>
      <c r="ES34" s="83">
        <v>157.02613087753764</v>
      </c>
      <c r="ET34" s="83">
        <v>157.51938643035669</v>
      </c>
      <c r="EU34" s="83">
        <v>158.1269954124688</v>
      </c>
      <c r="EV34" s="83">
        <v>155.49924279983117</v>
      </c>
      <c r="EW34" s="83">
        <v>158.12107584585431</v>
      </c>
      <c r="EX34" s="83">
        <v>161.27095364631006</v>
      </c>
      <c r="EY34" s="83">
        <v>163.61642914533419</v>
      </c>
      <c r="EZ34" s="83">
        <v>166.04114867626453</v>
      </c>
      <c r="FA34" s="83">
        <v>167.92091444893205</v>
      </c>
      <c r="FB34" s="83">
        <v>169.53710390978665</v>
      </c>
      <c r="FC34" s="83">
        <v>172.6608722518574</v>
      </c>
      <c r="FD34" s="83">
        <v>174.17011425270923</v>
      </c>
      <c r="FE34" s="83">
        <v>174.62135787497996</v>
      </c>
      <c r="FF34" s="83">
        <v>176.0291356730292</v>
      </c>
      <c r="FG34" s="83">
        <v>179.58238689909615</v>
      </c>
      <c r="FH34" s="83">
        <v>178.73674816580191</v>
      </c>
      <c r="FI34" s="83">
        <v>173.61039069807464</v>
      </c>
      <c r="FJ34" s="83">
        <v>176.94763204316064</v>
      </c>
      <c r="FK34" s="83">
        <v>176.00668064376589</v>
      </c>
      <c r="FL34" s="83">
        <v>177.8930177818402</v>
      </c>
      <c r="FM34" s="83">
        <v>181.90944285409162</v>
      </c>
      <c r="FN34" s="83">
        <v>182.70359229116391</v>
      </c>
      <c r="FO34" s="83">
        <v>183.89114257693137</v>
      </c>
      <c r="FP34" s="83">
        <v>184.9482320351882</v>
      </c>
      <c r="FQ34" s="83">
        <v>188.00964303595535</v>
      </c>
      <c r="FR34" s="83">
        <v>188.94787191319318</v>
      </c>
      <c r="FS34" s="83">
        <v>190.16333532210632</v>
      </c>
      <c r="FT34" s="83">
        <v>191.62085372761715</v>
      </c>
      <c r="FU34" s="83">
        <v>192.9379824354987</v>
      </c>
      <c r="FV34" s="83">
        <v>191.27063164933924</v>
      </c>
      <c r="FW34" s="83">
        <v>192.73610884020604</v>
      </c>
      <c r="FX34" s="83">
        <v>189.41771905418489</v>
      </c>
      <c r="FY34" s="83">
        <v>190.13586019530575</v>
      </c>
      <c r="FZ34" s="83">
        <v>189.35307806269424</v>
      </c>
      <c r="GA34" s="83">
        <v>185.73457991688676</v>
      </c>
      <c r="GB34" s="83">
        <v>186.34405513954098</v>
      </c>
      <c r="GC34" s="83">
        <v>189.80309403920927</v>
      </c>
      <c r="GD34" s="83">
        <v>189.25029341447851</v>
      </c>
      <c r="GE34" s="83">
        <v>191.08768716518301</v>
      </c>
      <c r="GF34" s="83">
        <v>191.53789120043473</v>
      </c>
      <c r="GG34" s="83">
        <v>188.66386360739548</v>
      </c>
      <c r="GH34" s="83">
        <v>188.27608521467781</v>
      </c>
      <c r="GI34" s="83">
        <v>185.19219044048597</v>
      </c>
      <c r="GJ34" s="83">
        <v>180.29691292645953</v>
      </c>
      <c r="GK34" s="83">
        <v>184.83360047256886</v>
      </c>
      <c r="GL34" s="83">
        <v>182.55989791552523</v>
      </c>
      <c r="GM34" s="83">
        <v>178.40041414678532</v>
      </c>
      <c r="GN34" s="83">
        <v>175.46991409895389</v>
      </c>
      <c r="GO34" s="83">
        <v>174.76123720948269</v>
      </c>
      <c r="GP34" s="83">
        <v>180.93025943176289</v>
      </c>
      <c r="GQ34" s="83">
        <v>184.93616872695011</v>
      </c>
      <c r="GR34" s="83">
        <v>185.80289499355604</v>
      </c>
      <c r="GS34" s="83">
        <v>185.83242030190033</v>
      </c>
      <c r="GT34" s="83">
        <v>190.18653177487124</v>
      </c>
      <c r="GU34" s="83">
        <v>193.58780738585301</v>
      </c>
      <c r="GV34" s="83">
        <v>193.56547460435681</v>
      </c>
      <c r="GW34" s="83">
        <v>194.56219059844599</v>
      </c>
      <c r="GX34" s="83">
        <v>193.31500089659613</v>
      </c>
      <c r="GY34" s="83">
        <v>196.80968072469696</v>
      </c>
      <c r="GZ34" s="83">
        <v>198.57203977939022</v>
      </c>
      <c r="HA34" s="83">
        <v>201.07965005748375</v>
      </c>
      <c r="HB34" s="83">
        <v>200.61640453967888</v>
      </c>
      <c r="HC34" s="83">
        <v>202.64936351944073</v>
      </c>
      <c r="HD34" s="83">
        <v>204.08973158867559</v>
      </c>
      <c r="HE34" s="83">
        <v>203.91062529734245</v>
      </c>
      <c r="HF34" s="83">
        <v>205.69958097883031</v>
      </c>
      <c r="HG34" s="83">
        <v>205.55511298646002</v>
      </c>
      <c r="HH34" s="83">
        <v>206.64699098602364</v>
      </c>
      <c r="HI34" s="83">
        <v>207.95010644034576</v>
      </c>
      <c r="HJ34" s="83">
        <v>207.00405292928571</v>
      </c>
      <c r="HK34" s="83">
        <v>207.15348084476068</v>
      </c>
      <c r="HL34" s="83">
        <v>207.74441461788703</v>
      </c>
      <c r="HM34" s="83">
        <v>205.80079576641768</v>
      </c>
      <c r="HN34" s="83">
        <v>204.52699660900103</v>
      </c>
      <c r="HO34" s="83">
        <v>205.29093693193306</v>
      </c>
      <c r="HP34" s="83">
        <v>203.56796431171091</v>
      </c>
      <c r="HQ34" s="83">
        <v>203.17519339450541</v>
      </c>
      <c r="HR34" s="83">
        <v>205.42797100327766</v>
      </c>
      <c r="HS34" s="83">
        <v>205.73164154488927</v>
      </c>
      <c r="HT34" s="83">
        <v>204.32487117438515</v>
      </c>
      <c r="HU34" s="83">
        <v>203.42720028916108</v>
      </c>
      <c r="HV34" s="83">
        <v>204.11966687327242</v>
      </c>
      <c r="HW34" s="83">
        <v>205.7436277407277</v>
      </c>
      <c r="HX34" s="83">
        <v>204.70418305798211</v>
      </c>
      <c r="HY34" s="83">
        <v>208.22828726626997</v>
      </c>
      <c r="HZ34" s="83">
        <v>207.8405066285398</v>
      </c>
      <c r="IA34" s="83">
        <v>210.07575858894677</v>
      </c>
      <c r="IB34" s="83">
        <v>211.55552447396067</v>
      </c>
      <c r="IC34" s="83">
        <v>213.57541975137036</v>
      </c>
      <c r="ID34" s="83">
        <v>216.70668566480111</v>
      </c>
      <c r="IE34" s="83">
        <v>214.98523080116505</v>
      </c>
      <c r="IF34" s="83">
        <v>212.6336610646305</v>
      </c>
      <c r="IG34" s="83">
        <v>211.58498474517762</v>
      </c>
      <c r="IH34" s="83">
        <v>211.34045502429672</v>
      </c>
      <c r="II34" s="83">
        <v>214.49490736778725</v>
      </c>
      <c r="IJ34" s="83">
        <v>215.07495375363317</v>
      </c>
      <c r="IK34" s="83">
        <v>209.2948132018256</v>
      </c>
      <c r="IL34" s="83">
        <v>212.70967588111461</v>
      </c>
      <c r="IM34" s="83">
        <v>214.98685164557315</v>
      </c>
      <c r="IN34" s="83">
        <v>216.60854311539237</v>
      </c>
      <c r="IO34" s="83">
        <v>219.2605183822819</v>
      </c>
      <c r="IP34" s="83">
        <v>220.29326086455436</v>
      </c>
      <c r="IQ34" s="83">
        <v>219.99841700085969</v>
      </c>
      <c r="IR34" s="83">
        <v>220.34124665570647</v>
      </c>
      <c r="IS34" s="83">
        <v>227.86949658249455</v>
      </c>
      <c r="IT34" s="83">
        <v>230.13107166771132</v>
      </c>
      <c r="IU34" s="83">
        <v>230.59107290053805</v>
      </c>
      <c r="IV34" s="83">
        <v>231.48473215995304</v>
      </c>
      <c r="IW34" s="83">
        <v>232.39687835061167</v>
      </c>
      <c r="IX34" s="83">
        <v>233.98691721397424</v>
      </c>
      <c r="IY34" s="83">
        <v>234.62066862030562</v>
      </c>
      <c r="IZ34" s="83">
        <v>236.36232637023892</v>
      </c>
      <c r="JA34" s="83">
        <v>237.0456322487934</v>
      </c>
      <c r="JB34" s="83">
        <v>237.91065137324193</v>
      </c>
      <c r="JC34" s="83">
        <v>237.85763827138049</v>
      </c>
      <c r="JD34" s="83">
        <v>236.84385777982178</v>
      </c>
      <c r="JE34" s="83">
        <v>235.29965308577204</v>
      </c>
      <c r="JF34" s="83">
        <v>237.89393998162871</v>
      </c>
      <c r="JG34" s="83">
        <v>233.955289588835</v>
      </c>
      <c r="JH34" s="83">
        <v>229.19012080896974</v>
      </c>
      <c r="JI34" s="83">
        <v>228.73984007107367</v>
      </c>
      <c r="JJ34" s="83">
        <v>222.72785715390171</v>
      </c>
      <c r="JK34" s="83">
        <v>220.86980560658847</v>
      </c>
      <c r="JL34" s="83">
        <v>206.67960957084526</v>
      </c>
      <c r="JM34" s="83">
        <v>216.15999090859776</v>
      </c>
      <c r="JN34" s="83">
        <v>213.38664020535509</v>
      </c>
      <c r="JO34" s="83">
        <v>204.36269324455853</v>
      </c>
      <c r="JP34" s="83">
        <v>208.63260179732583</v>
      </c>
      <c r="JQ34" s="83">
        <v>213.69924011137948</v>
      </c>
      <c r="JR34" s="201"/>
    </row>
    <row r="35" spans="1:278" s="199" customFormat="1" ht="15" customHeight="1" x14ac:dyDescent="0.25">
      <c r="A35" s="82" t="s">
        <v>155</v>
      </c>
      <c r="B35" s="83">
        <v>100</v>
      </c>
      <c r="C35" s="83">
        <v>100.29187587521693</v>
      </c>
      <c r="D35" s="83">
        <v>100.5253283810812</v>
      </c>
      <c r="E35" s="83">
        <v>101.09089779871017</v>
      </c>
      <c r="F35" s="83">
        <v>101.65794755198338</v>
      </c>
      <c r="G35" s="83">
        <v>101.9680078770695</v>
      </c>
      <c r="H35" s="83">
        <v>102.15539902426126</v>
      </c>
      <c r="I35" s="83">
        <v>102.43447436000065</v>
      </c>
      <c r="J35" s="83">
        <v>103.10101283751708</v>
      </c>
      <c r="K35" s="83">
        <v>103.59499956836289</v>
      </c>
      <c r="L35" s="83">
        <v>102.75561559072416</v>
      </c>
      <c r="M35" s="83">
        <v>101.64423168703266</v>
      </c>
      <c r="N35" s="83">
        <v>101.64627317095605</v>
      </c>
      <c r="O35" s="83">
        <v>102.16562656692939</v>
      </c>
      <c r="P35" s="83">
        <v>102.49417490115144</v>
      </c>
      <c r="Q35" s="83">
        <v>102.79000870476482</v>
      </c>
      <c r="R35" s="83">
        <v>102.65028052271076</v>
      </c>
      <c r="S35" s="83">
        <v>102.98378868915896</v>
      </c>
      <c r="T35" s="83">
        <v>103.33360558123596</v>
      </c>
      <c r="U35" s="83">
        <v>103.8693618800466</v>
      </c>
      <c r="V35" s="83">
        <v>104.39130485313021</v>
      </c>
      <c r="W35" s="83">
        <v>105.42843066916413</v>
      </c>
      <c r="X35" s="83">
        <v>105.64983076279823</v>
      </c>
      <c r="Y35" s="83">
        <v>107.80122774814538</v>
      </c>
      <c r="Z35" s="83">
        <v>108.60971674470876</v>
      </c>
      <c r="AA35" s="83">
        <v>107.86106293903391</v>
      </c>
      <c r="AB35" s="83">
        <v>108.6037922339692</v>
      </c>
      <c r="AC35" s="83">
        <v>108.90777499921487</v>
      </c>
      <c r="AD35" s="83">
        <v>107.16623539134206</v>
      </c>
      <c r="AE35" s="83">
        <v>108.02154798643492</v>
      </c>
      <c r="AF35" s="83">
        <v>109.55641517704137</v>
      </c>
      <c r="AG35" s="83">
        <v>110.35746638889886</v>
      </c>
      <c r="AH35" s="83">
        <v>110.83588212315756</v>
      </c>
      <c r="AI35" s="83">
        <v>111.80001783227063</v>
      </c>
      <c r="AJ35" s="83">
        <v>113.32492129995278</v>
      </c>
      <c r="AK35" s="83">
        <v>114.29576912838468</v>
      </c>
      <c r="AL35" s="83">
        <v>115.82253783209539</v>
      </c>
      <c r="AM35" s="83">
        <v>117.08541500741499</v>
      </c>
      <c r="AN35" s="83">
        <v>118.58273067705008</v>
      </c>
      <c r="AO35" s="83">
        <v>119.33621358015284</v>
      </c>
      <c r="AP35" s="83">
        <v>119.97718424080693</v>
      </c>
      <c r="AQ35" s="83">
        <v>121.17085646407706</v>
      </c>
      <c r="AR35" s="83">
        <v>122.1836608780845</v>
      </c>
      <c r="AS35" s="83">
        <v>123.18139936004957</v>
      </c>
      <c r="AT35" s="83">
        <v>123.28875467369998</v>
      </c>
      <c r="AU35" s="83">
        <v>122.88883243011675</v>
      </c>
      <c r="AV35" s="83">
        <v>123.55135000609862</v>
      </c>
      <c r="AW35" s="83">
        <v>123.41127019068846</v>
      </c>
      <c r="AX35" s="83">
        <v>123.57087313598997</v>
      </c>
      <c r="AY35" s="83">
        <v>124.1794221827481</v>
      </c>
      <c r="AZ35" s="83">
        <v>125.12944199116571</v>
      </c>
      <c r="BA35" s="83">
        <v>125.44418696773663</v>
      </c>
      <c r="BB35" s="83">
        <v>126.60879782280085</v>
      </c>
      <c r="BC35" s="83">
        <v>126.93515020562901</v>
      </c>
      <c r="BD35" s="83">
        <v>126.98630801280581</v>
      </c>
      <c r="BE35" s="83">
        <v>127.81111299157882</v>
      </c>
      <c r="BF35" s="83">
        <v>128.66137700601612</v>
      </c>
      <c r="BG35" s="83">
        <v>129.84921620463467</v>
      </c>
      <c r="BH35" s="83">
        <v>130.43361057510228</v>
      </c>
      <c r="BI35" s="83">
        <v>131.44564500705772</v>
      </c>
      <c r="BJ35" s="83">
        <v>131.87674523858473</v>
      </c>
      <c r="BK35" s="83">
        <v>133.69480395340909</v>
      </c>
      <c r="BL35" s="83">
        <v>134.40391331063793</v>
      </c>
      <c r="BM35" s="83">
        <v>135.29062038730638</v>
      </c>
      <c r="BN35" s="83">
        <v>135.96934214452497</v>
      </c>
      <c r="BO35" s="83">
        <v>137.33023227258494</v>
      </c>
      <c r="BP35" s="83">
        <v>139.00655406358405</v>
      </c>
      <c r="BQ35" s="83">
        <v>140.18970826438007</v>
      </c>
      <c r="BR35" s="83">
        <v>140.45950879928517</v>
      </c>
      <c r="BS35" s="83">
        <v>141.75284898181914</v>
      </c>
      <c r="BT35" s="83">
        <v>144.05869045956169</v>
      </c>
      <c r="BU35" s="83">
        <v>144.15886962700418</v>
      </c>
      <c r="BV35" s="83">
        <v>144.0693751788271</v>
      </c>
      <c r="BW35" s="83">
        <v>145.11663065061558</v>
      </c>
      <c r="BX35" s="83">
        <v>146.1820439210405</v>
      </c>
      <c r="BY35" s="83">
        <v>146.42808305174387</v>
      </c>
      <c r="BZ35" s="83">
        <v>146.1315185302204</v>
      </c>
      <c r="CA35" s="83">
        <v>145.91054322811766</v>
      </c>
      <c r="CB35" s="83">
        <v>145.80482075720343</v>
      </c>
      <c r="CC35" s="83">
        <v>143.88859643265272</v>
      </c>
      <c r="CD35" s="83">
        <v>144.26225593115694</v>
      </c>
      <c r="CE35" s="83">
        <v>145.32747234069353</v>
      </c>
      <c r="CF35" s="83">
        <v>146.07863301874147</v>
      </c>
      <c r="CG35" s="83">
        <v>146.24558289944991</v>
      </c>
      <c r="CH35" s="83">
        <v>147.35854422128722</v>
      </c>
      <c r="CI35" s="83">
        <v>148.02281107674779</v>
      </c>
      <c r="CJ35" s="83">
        <v>146.02037122500752</v>
      </c>
      <c r="CK35" s="83">
        <v>145.79332972917842</v>
      </c>
      <c r="CL35" s="83">
        <v>146.24178086370475</v>
      </c>
      <c r="CM35" s="83">
        <v>145.59078518922385</v>
      </c>
      <c r="CN35" s="83">
        <v>135.48931653125447</v>
      </c>
      <c r="CO35" s="83">
        <v>134.02473587509868</v>
      </c>
      <c r="CP35" s="83">
        <v>134.58981652673768</v>
      </c>
      <c r="CQ35" s="83">
        <v>136.6259360362948</v>
      </c>
      <c r="CR35" s="83">
        <v>135.59461892769357</v>
      </c>
      <c r="CS35" s="83">
        <v>135.84253443985153</v>
      </c>
      <c r="CT35" s="83">
        <v>138.58340775770074</v>
      </c>
      <c r="CU35" s="83">
        <v>137.94076986422499</v>
      </c>
      <c r="CV35" s="83">
        <v>142.1131206447333</v>
      </c>
      <c r="CW35" s="83">
        <v>143.48384968924495</v>
      </c>
      <c r="CX35" s="83">
        <v>143.5470713947754</v>
      </c>
      <c r="CY35" s="83">
        <v>143.39731614186402</v>
      </c>
      <c r="CZ35" s="83">
        <v>143.87738098079126</v>
      </c>
      <c r="DA35" s="83">
        <v>144.98611762098773</v>
      </c>
      <c r="DB35" s="83">
        <v>145.80727239663042</v>
      </c>
      <c r="DC35" s="83">
        <v>146.99533682173731</v>
      </c>
      <c r="DD35" s="83">
        <v>147.30907159921659</v>
      </c>
      <c r="DE35" s="83">
        <v>147.43276165100332</v>
      </c>
      <c r="DF35" s="83">
        <v>144.62492035550108</v>
      </c>
      <c r="DG35" s="83">
        <v>147.7731724481078</v>
      </c>
      <c r="DH35" s="83">
        <v>147.39614388235503</v>
      </c>
      <c r="DI35" s="83">
        <v>146.25547587385057</v>
      </c>
      <c r="DJ35" s="83">
        <v>150.85677406977646</v>
      </c>
      <c r="DK35" s="83">
        <v>150.81116888097472</v>
      </c>
      <c r="DL35" s="83">
        <v>152.46637629867115</v>
      </c>
      <c r="DM35" s="83">
        <v>153.83829021213128</v>
      </c>
      <c r="DN35" s="83">
        <v>155.06917762923658</v>
      </c>
      <c r="DO35" s="83">
        <v>157.43734491616308</v>
      </c>
      <c r="DP35" s="83">
        <v>159.43276107909082</v>
      </c>
      <c r="DQ35" s="83">
        <v>160.72308753736209</v>
      </c>
      <c r="DR35" s="83">
        <v>163.52342361572582</v>
      </c>
      <c r="DS35" s="83">
        <v>161.59035743971947</v>
      </c>
      <c r="DT35" s="83">
        <v>162.50022524786621</v>
      </c>
      <c r="DU35" s="83">
        <v>161.52635671837976</v>
      </c>
      <c r="DV35" s="83">
        <v>163.42949542901991</v>
      </c>
      <c r="DW35" s="83">
        <v>165.46681545792731</v>
      </c>
      <c r="DX35" s="83">
        <v>165.87631086754894</v>
      </c>
      <c r="DY35" s="83">
        <v>166.71659022669607</v>
      </c>
      <c r="DZ35" s="83">
        <v>166.42930590544287</v>
      </c>
      <c r="EA35" s="83">
        <v>171.04701771547215</v>
      </c>
      <c r="EB35" s="83">
        <v>171.37365892935534</v>
      </c>
      <c r="EC35" s="83">
        <v>172.61312994700447</v>
      </c>
      <c r="ED35" s="83">
        <v>169.57775761817592</v>
      </c>
      <c r="EE35" s="83">
        <v>169.78473464594009</v>
      </c>
      <c r="EF35" s="83">
        <v>169.1282628282346</v>
      </c>
      <c r="EG35" s="83">
        <v>170.70946100261469</v>
      </c>
      <c r="EH35" s="83">
        <v>171.84898696859827</v>
      </c>
      <c r="EI35" s="83">
        <v>174.58395595642142</v>
      </c>
      <c r="EJ35" s="83">
        <v>176.45091481237344</v>
      </c>
      <c r="EK35" s="83">
        <v>177.09971562764093</v>
      </c>
      <c r="EL35" s="83">
        <v>180.41575266687755</v>
      </c>
      <c r="EM35" s="83">
        <v>180.7769639610452</v>
      </c>
      <c r="EN35" s="83">
        <v>182.01261731250614</v>
      </c>
      <c r="EO35" s="83">
        <v>182.27983428533426</v>
      </c>
      <c r="EP35" s="83">
        <v>183.52466093046519</v>
      </c>
      <c r="EQ35" s="83">
        <v>187.64854519730153</v>
      </c>
      <c r="ER35" s="83">
        <v>190.10500988043088</v>
      </c>
      <c r="ES35" s="83">
        <v>190.23565117411962</v>
      </c>
      <c r="ET35" s="83">
        <v>188.82133632978102</v>
      </c>
      <c r="EU35" s="83">
        <v>190.27297214570908</v>
      </c>
      <c r="EV35" s="83">
        <v>194.08475613435911</v>
      </c>
      <c r="EW35" s="83">
        <v>191.96448055047782</v>
      </c>
      <c r="EX35" s="83">
        <v>195.39633865204681</v>
      </c>
      <c r="EY35" s="83">
        <v>195.45299782562029</v>
      </c>
      <c r="EZ35" s="83">
        <v>193.93815777063452</v>
      </c>
      <c r="FA35" s="83">
        <v>194.75195416793426</v>
      </c>
      <c r="FB35" s="83">
        <v>197.06328500525112</v>
      </c>
      <c r="FC35" s="83">
        <v>196.96107312865445</v>
      </c>
      <c r="FD35" s="83">
        <v>197.26247588310281</v>
      </c>
      <c r="FE35" s="83">
        <v>197.51172003923242</v>
      </c>
      <c r="FF35" s="83">
        <v>200.10077550162492</v>
      </c>
      <c r="FG35" s="83">
        <v>201.8352240584324</v>
      </c>
      <c r="FH35" s="83">
        <v>195.03440156951103</v>
      </c>
      <c r="FI35" s="83">
        <v>186.72949401634955</v>
      </c>
      <c r="FJ35" s="83">
        <v>187.89533106153468</v>
      </c>
      <c r="FK35" s="83">
        <v>185.49534189074561</v>
      </c>
      <c r="FL35" s="83">
        <v>187.09874196116414</v>
      </c>
      <c r="FM35" s="83">
        <v>188.58390790712613</v>
      </c>
      <c r="FN35" s="83">
        <v>186.73661901727152</v>
      </c>
      <c r="FO35" s="83">
        <v>183.98291199954974</v>
      </c>
      <c r="FP35" s="83">
        <v>187.5111825991996</v>
      </c>
      <c r="FQ35" s="83">
        <v>187.822789226541</v>
      </c>
      <c r="FR35" s="83">
        <v>188.29611969459964</v>
      </c>
      <c r="FS35" s="83">
        <v>190.30254459903733</v>
      </c>
      <c r="FT35" s="83">
        <v>193.10534647670039</v>
      </c>
      <c r="FU35" s="83">
        <v>193.13979633129821</v>
      </c>
      <c r="FV35" s="83">
        <v>194.171967328607</v>
      </c>
      <c r="FW35" s="83">
        <v>197.63900597005144</v>
      </c>
      <c r="FX35" s="83">
        <v>194.52206365070009</v>
      </c>
      <c r="FY35" s="83">
        <v>195.76654795175401</v>
      </c>
      <c r="FZ35" s="83">
        <v>198.73067906970789</v>
      </c>
      <c r="GA35" s="83">
        <v>198.08465126690649</v>
      </c>
      <c r="GB35" s="83">
        <v>204.49200151011067</v>
      </c>
      <c r="GC35" s="83">
        <v>200.67786108250081</v>
      </c>
      <c r="GD35" s="83">
        <v>202.15769740771447</v>
      </c>
      <c r="GE35" s="83">
        <v>201.97297224839488</v>
      </c>
      <c r="GF35" s="83">
        <v>199.8472661874101</v>
      </c>
      <c r="GG35" s="83">
        <v>197.03917708847769</v>
      </c>
      <c r="GH35" s="83">
        <v>198.65510708634329</v>
      </c>
      <c r="GI35" s="83">
        <v>195.66349303791077</v>
      </c>
      <c r="GJ35" s="83">
        <v>195.43290537289766</v>
      </c>
      <c r="GK35" s="83">
        <v>196.24507378627851</v>
      </c>
      <c r="GL35" s="83">
        <v>197.32558096909381</v>
      </c>
      <c r="GM35" s="83">
        <v>193.58944089017399</v>
      </c>
      <c r="GN35" s="83">
        <v>196.74827371570439</v>
      </c>
      <c r="GO35" s="83">
        <v>197.08177119576908</v>
      </c>
      <c r="GP35" s="83">
        <v>199.88171508377229</v>
      </c>
      <c r="GQ35" s="83">
        <v>199.046323560254</v>
      </c>
      <c r="GR35" s="83">
        <v>199.35204552693583</v>
      </c>
      <c r="GS35" s="83">
        <v>206.39026020315609</v>
      </c>
      <c r="GT35" s="83">
        <v>207.45501606269949</v>
      </c>
      <c r="GU35" s="83">
        <v>210.53739872928284</v>
      </c>
      <c r="GV35" s="83">
        <v>211.06760176754688</v>
      </c>
      <c r="GW35" s="83">
        <v>209.43896252017194</v>
      </c>
      <c r="GX35" s="83">
        <v>203.91932657363594</v>
      </c>
      <c r="GY35" s="83">
        <v>205.86119231526584</v>
      </c>
      <c r="GZ35" s="83">
        <v>205.77080395944856</v>
      </c>
      <c r="HA35" s="83">
        <v>207.01051838954984</v>
      </c>
      <c r="HB35" s="83">
        <v>206.40332251710646</v>
      </c>
      <c r="HC35" s="83">
        <v>207.41301956359317</v>
      </c>
      <c r="HD35" s="83">
        <v>206.66021190607538</v>
      </c>
      <c r="HE35" s="83">
        <v>204.43168519476032</v>
      </c>
      <c r="HF35" s="83">
        <v>204.6132927770422</v>
      </c>
      <c r="HG35" s="83">
        <v>206.64620008943999</v>
      </c>
      <c r="HH35" s="83">
        <v>204.5924050758664</v>
      </c>
      <c r="HI35" s="83">
        <v>205.50590898395578</v>
      </c>
      <c r="HJ35" s="83">
        <v>205.5263103976412</v>
      </c>
      <c r="HK35" s="83">
        <v>206.21582628836677</v>
      </c>
      <c r="HL35" s="83">
        <v>203.98034906040536</v>
      </c>
      <c r="HM35" s="83">
        <v>203.35232161372022</v>
      </c>
      <c r="HN35" s="83">
        <v>204.90833787701669</v>
      </c>
      <c r="HO35" s="83">
        <v>203.95537487772154</v>
      </c>
      <c r="HP35" s="83">
        <v>204.16028318255181</v>
      </c>
      <c r="HQ35" s="83">
        <v>204.79017486538604</v>
      </c>
      <c r="HR35" s="83">
        <v>203.87046511958764</v>
      </c>
      <c r="HS35" s="83">
        <v>203.61789344025587</v>
      </c>
      <c r="HT35" s="83">
        <v>202.33229059379039</v>
      </c>
      <c r="HU35" s="83">
        <v>201.03787316194658</v>
      </c>
      <c r="HV35" s="83">
        <v>200.83418750996788</v>
      </c>
      <c r="HW35" s="83">
        <v>204.07154938072631</v>
      </c>
      <c r="HX35" s="83">
        <v>205.57138038936134</v>
      </c>
      <c r="HY35" s="83">
        <v>207.10562377274405</v>
      </c>
      <c r="HZ35" s="83">
        <v>208.06236604202346</v>
      </c>
      <c r="IA35" s="83">
        <v>207.42264154667453</v>
      </c>
      <c r="IB35" s="83">
        <v>210.37498340661247</v>
      </c>
      <c r="IC35" s="83">
        <v>211.90296909930191</v>
      </c>
      <c r="ID35" s="83">
        <v>212.51777694400826</v>
      </c>
      <c r="IE35" s="83">
        <v>211.84469247142388</v>
      </c>
      <c r="IF35" s="83">
        <v>211.66052623342202</v>
      </c>
      <c r="IG35" s="83">
        <v>211.60381579004198</v>
      </c>
      <c r="IH35" s="83">
        <v>212.58219069929478</v>
      </c>
      <c r="II35" s="83">
        <v>214.27695146981301</v>
      </c>
      <c r="IJ35" s="83">
        <v>213.09760535904553</v>
      </c>
      <c r="IK35" s="83">
        <v>196.80630348704645</v>
      </c>
      <c r="IL35" s="83">
        <v>202.1868274735229</v>
      </c>
      <c r="IM35" s="83">
        <v>205.78022718921682</v>
      </c>
      <c r="IN35" s="83">
        <v>208.7608380138729</v>
      </c>
      <c r="IO35" s="83">
        <v>212.18608880540722</v>
      </c>
      <c r="IP35" s="83">
        <v>212.73933764267343</v>
      </c>
      <c r="IQ35" s="83">
        <v>212.09264510622646</v>
      </c>
      <c r="IR35" s="83">
        <v>211.68821825214761</v>
      </c>
      <c r="IS35" s="83">
        <v>212.89071446792875</v>
      </c>
      <c r="IT35" s="83">
        <v>214.39052638321778</v>
      </c>
      <c r="IU35" s="83">
        <v>214.63688045188186</v>
      </c>
      <c r="IV35" s="83">
        <v>211.73437177312064</v>
      </c>
      <c r="IW35" s="83">
        <v>213.00636024047668</v>
      </c>
      <c r="IX35" s="83">
        <v>214.46320806914144</v>
      </c>
      <c r="IY35" s="83">
        <v>216.53279377477702</v>
      </c>
      <c r="IZ35" s="83">
        <v>216.87323912979278</v>
      </c>
      <c r="JA35" s="83">
        <v>221.76076515168572</v>
      </c>
      <c r="JB35" s="83">
        <v>221.45914017413497</v>
      </c>
      <c r="JC35" s="83">
        <v>220.97239677935474</v>
      </c>
      <c r="JD35" s="83">
        <v>222.33219047016172</v>
      </c>
      <c r="JE35" s="83">
        <v>224.4412288469976</v>
      </c>
      <c r="JF35" s="83">
        <v>224.16798380683011</v>
      </c>
      <c r="JG35" s="83">
        <v>221.62467337420475</v>
      </c>
      <c r="JH35" s="83">
        <v>223.37213660043085</v>
      </c>
      <c r="JI35" s="83">
        <v>221.05577482004463</v>
      </c>
      <c r="JJ35" s="83">
        <v>218.86948777843907</v>
      </c>
      <c r="JK35" s="83">
        <v>216.80813203905311</v>
      </c>
      <c r="JL35" s="83">
        <v>211.8126883169729</v>
      </c>
      <c r="JM35" s="83">
        <v>219.74105538064731</v>
      </c>
      <c r="JN35" s="83">
        <v>214.12452652302133</v>
      </c>
      <c r="JO35" s="83">
        <v>202.83209298703662</v>
      </c>
      <c r="JP35" s="83">
        <v>205.42333184115611</v>
      </c>
      <c r="JQ35" s="83">
        <v>208.10974721346668</v>
      </c>
      <c r="JR35" s="201"/>
    </row>
    <row r="36" spans="1:278" s="199" customFormat="1" ht="15" customHeight="1" x14ac:dyDescent="0.25">
      <c r="A36" s="82" t="s">
        <v>47</v>
      </c>
      <c r="B36" s="83">
        <v>100</v>
      </c>
      <c r="C36" s="83">
        <v>98.934514678711366</v>
      </c>
      <c r="D36" s="83">
        <v>97.809643591935242</v>
      </c>
      <c r="E36" s="83">
        <v>99.781172074357869</v>
      </c>
      <c r="F36" s="83">
        <v>103.14668741344929</v>
      </c>
      <c r="G36" s="83">
        <v>103.16833339693376</v>
      </c>
      <c r="H36" s="83">
        <v>103.87730772285866</v>
      </c>
      <c r="I36" s="83">
        <v>103.77210698096772</v>
      </c>
      <c r="J36" s="83">
        <v>104.45240931905072</v>
      </c>
      <c r="K36" s="83">
        <v>104.72155366860552</v>
      </c>
      <c r="L36" s="83">
        <v>103.97845904607054</v>
      </c>
      <c r="M36" s="83">
        <v>104.34026671656709</v>
      </c>
      <c r="N36" s="83">
        <v>106.12758545977123</v>
      </c>
      <c r="O36" s="83">
        <v>107.12553050982247</v>
      </c>
      <c r="P36" s="83">
        <v>108.03455765187771</v>
      </c>
      <c r="Q36" s="83">
        <v>108.62662302023702</v>
      </c>
      <c r="R36" s="83">
        <v>109.0850785253964</v>
      </c>
      <c r="S36" s="83">
        <v>107.22921054470824</v>
      </c>
      <c r="T36" s="83">
        <v>106.87504489823452</v>
      </c>
      <c r="U36" s="83">
        <v>107.32179602394949</v>
      </c>
      <c r="V36" s="83">
        <v>108.90249384053233</v>
      </c>
      <c r="W36" s="83">
        <v>109.67450212433603</v>
      </c>
      <c r="X36" s="83">
        <v>109.73396773307829</v>
      </c>
      <c r="Y36" s="83">
        <v>112.33677955174049</v>
      </c>
      <c r="Z36" s="83">
        <v>112.27049154130887</v>
      </c>
      <c r="AA36" s="83">
        <v>111.87147036863453</v>
      </c>
      <c r="AB36" s="83">
        <v>112.2414284925663</v>
      </c>
      <c r="AC36" s="83">
        <v>112.60575040008206</v>
      </c>
      <c r="AD36" s="83">
        <v>111.28330641294774</v>
      </c>
      <c r="AE36" s="83">
        <v>111.86672403701249</v>
      </c>
      <c r="AF36" s="83">
        <v>112.36068977259623</v>
      </c>
      <c r="AG36" s="83">
        <v>113.62996923392254</v>
      </c>
      <c r="AH36" s="83">
        <v>115.24474162008042</v>
      </c>
      <c r="AI36" s="83">
        <v>116.66187812526405</v>
      </c>
      <c r="AJ36" s="83">
        <v>118.21675101743908</v>
      </c>
      <c r="AK36" s="83">
        <v>117.64644157833412</v>
      </c>
      <c r="AL36" s="83">
        <v>118.15862109145591</v>
      </c>
      <c r="AM36" s="83">
        <v>119.5200536808772</v>
      </c>
      <c r="AN36" s="83">
        <v>120.24845278490673</v>
      </c>
      <c r="AO36" s="83">
        <v>120.62929442992767</v>
      </c>
      <c r="AP36" s="83">
        <v>119.09348803865544</v>
      </c>
      <c r="AQ36" s="83">
        <v>119.30366874982089</v>
      </c>
      <c r="AR36" s="83">
        <v>120.56038631621774</v>
      </c>
      <c r="AS36" s="83">
        <v>121.32219923394291</v>
      </c>
      <c r="AT36" s="83">
        <v>119.98521953088924</v>
      </c>
      <c r="AU36" s="83">
        <v>120.44163224323549</v>
      </c>
      <c r="AV36" s="83">
        <v>121.37547972596293</v>
      </c>
      <c r="AW36" s="83">
        <v>120.34767588837532</v>
      </c>
      <c r="AX36" s="83">
        <v>119.85093577438573</v>
      </c>
      <c r="AY36" s="83">
        <v>120.33895609380345</v>
      </c>
      <c r="AZ36" s="83">
        <v>121.26780301975282</v>
      </c>
      <c r="BA36" s="83">
        <v>122.59486184663429</v>
      </c>
      <c r="BB36" s="83">
        <v>124.15443116786352</v>
      </c>
      <c r="BC36" s="83">
        <v>122.57083571387406</v>
      </c>
      <c r="BD36" s="83">
        <v>122.0174438142142</v>
      </c>
      <c r="BE36" s="83">
        <v>122.40905224177685</v>
      </c>
      <c r="BF36" s="83">
        <v>123.60711214074743</v>
      </c>
      <c r="BG36" s="83">
        <v>125.32179374768165</v>
      </c>
      <c r="BH36" s="83">
        <v>125.79106741560017</v>
      </c>
      <c r="BI36" s="83">
        <v>126.55886837724603</v>
      </c>
      <c r="BJ36" s="83">
        <v>127.51310571987871</v>
      </c>
      <c r="BK36" s="83">
        <v>128.13548776687293</v>
      </c>
      <c r="BL36" s="83">
        <v>129.53323768947519</v>
      </c>
      <c r="BM36" s="83">
        <v>129.70418162474252</v>
      </c>
      <c r="BN36" s="83">
        <v>129.63822271646114</v>
      </c>
      <c r="BO36" s="83">
        <v>130.7345877800889</v>
      </c>
      <c r="BP36" s="83">
        <v>132.12585388861538</v>
      </c>
      <c r="BQ36" s="83">
        <v>133.673588977599</v>
      </c>
      <c r="BR36" s="83">
        <v>134.12499493108157</v>
      </c>
      <c r="BS36" s="83">
        <v>134.94271972476113</v>
      </c>
      <c r="BT36" s="83">
        <v>136.10470162908229</v>
      </c>
      <c r="BU36" s="83">
        <v>134.59380716744147</v>
      </c>
      <c r="BV36" s="83">
        <v>135.49406072606496</v>
      </c>
      <c r="BW36" s="83">
        <v>136.53183683626062</v>
      </c>
      <c r="BX36" s="83">
        <v>136.63473634347272</v>
      </c>
      <c r="BY36" s="83">
        <v>137.16370868101561</v>
      </c>
      <c r="BZ36" s="83">
        <v>136.41509573168784</v>
      </c>
      <c r="CA36" s="83">
        <v>136.02148010763264</v>
      </c>
      <c r="CB36" s="83">
        <v>135.09185240508214</v>
      </c>
      <c r="CC36" s="83">
        <v>134.29283600904586</v>
      </c>
      <c r="CD36" s="83">
        <v>135.80555891650334</v>
      </c>
      <c r="CE36" s="83">
        <v>137.52724042181754</v>
      </c>
      <c r="CF36" s="83">
        <v>138.48251864481423</v>
      </c>
      <c r="CG36" s="83">
        <v>139.52758113421103</v>
      </c>
      <c r="CH36" s="83">
        <v>140.26681214551684</v>
      </c>
      <c r="CI36" s="83">
        <v>140.58298440249172</v>
      </c>
      <c r="CJ36" s="83">
        <v>140.98501448506565</v>
      </c>
      <c r="CK36" s="83">
        <v>141.3645452745024</v>
      </c>
      <c r="CL36" s="83">
        <v>141.6937874316497</v>
      </c>
      <c r="CM36" s="83">
        <v>142.31852602819879</v>
      </c>
      <c r="CN36" s="83">
        <v>142.99037330715049</v>
      </c>
      <c r="CO36" s="83">
        <v>141.84976392927931</v>
      </c>
      <c r="CP36" s="83">
        <v>140.96157674491542</v>
      </c>
      <c r="CQ36" s="83">
        <v>140.86029036794105</v>
      </c>
      <c r="CR36" s="83">
        <v>141.55408782330872</v>
      </c>
      <c r="CS36" s="83">
        <v>142.78058320496757</v>
      </c>
      <c r="CT36" s="83">
        <v>140.25022279450837</v>
      </c>
      <c r="CU36" s="83">
        <v>139.98430473387353</v>
      </c>
      <c r="CV36" s="83">
        <v>138.80128549249213</v>
      </c>
      <c r="CW36" s="83">
        <v>138.27233935442587</v>
      </c>
      <c r="CX36" s="83">
        <v>136.13274766529892</v>
      </c>
      <c r="CY36" s="83">
        <v>137.87094194785234</v>
      </c>
      <c r="CZ36" s="83">
        <v>137.89764776450184</v>
      </c>
      <c r="DA36" s="83">
        <v>134.69608546690688</v>
      </c>
      <c r="DB36" s="83">
        <v>135.55952201774201</v>
      </c>
      <c r="DC36" s="83">
        <v>136.58540060992573</v>
      </c>
      <c r="DD36" s="83">
        <v>128.62814179988584</v>
      </c>
      <c r="DE36" s="83">
        <v>114.05739498991571</v>
      </c>
      <c r="DF36" s="83">
        <v>113.31137311645185</v>
      </c>
      <c r="DG36" s="83">
        <v>115.11160900123964</v>
      </c>
      <c r="DH36" s="83">
        <v>117.09621511321959</v>
      </c>
      <c r="DI36" s="83">
        <v>116.08858183848027</v>
      </c>
      <c r="DJ36" s="83">
        <v>116.87155990297082</v>
      </c>
      <c r="DK36" s="83">
        <v>123.28904350878639</v>
      </c>
      <c r="DL36" s="83">
        <v>128.04815543644619</v>
      </c>
      <c r="DM36" s="83">
        <v>131.33375044766765</v>
      </c>
      <c r="DN36" s="83">
        <v>137.30643489236337</v>
      </c>
      <c r="DO36" s="83">
        <v>139.85263683365372</v>
      </c>
      <c r="DP36" s="83">
        <v>144.88830640328428</v>
      </c>
      <c r="DQ36" s="83">
        <v>146.80518368552683</v>
      </c>
      <c r="DR36" s="83">
        <v>147.90351078003087</v>
      </c>
      <c r="DS36" s="83">
        <v>149.67915889438623</v>
      </c>
      <c r="DT36" s="83">
        <v>152.04635094210167</v>
      </c>
      <c r="DU36" s="83">
        <v>152.68688801077943</v>
      </c>
      <c r="DV36" s="83">
        <v>155.88425636236911</v>
      </c>
      <c r="DW36" s="83">
        <v>157.20300735316658</v>
      </c>
      <c r="DX36" s="83">
        <v>154.4971941795751</v>
      </c>
      <c r="DY36" s="83">
        <v>155.25164221809709</v>
      </c>
      <c r="DZ36" s="83">
        <v>158.68277013677542</v>
      </c>
      <c r="EA36" s="83">
        <v>160.30386186380045</v>
      </c>
      <c r="EB36" s="83">
        <v>161.95697360030965</v>
      </c>
      <c r="EC36" s="83">
        <v>164.16676818581624</v>
      </c>
      <c r="ED36" s="83">
        <v>160.97603828204899</v>
      </c>
      <c r="EE36" s="83">
        <v>162.40147036232733</v>
      </c>
      <c r="EF36" s="83">
        <v>163.49831311590125</v>
      </c>
      <c r="EG36" s="83">
        <v>164.8790211720999</v>
      </c>
      <c r="EH36" s="83">
        <v>165.1461727689161</v>
      </c>
      <c r="EI36" s="83">
        <v>166.66245293070511</v>
      </c>
      <c r="EJ36" s="83">
        <v>168.06071963356618</v>
      </c>
      <c r="EK36" s="83">
        <v>167.0891379770722</v>
      </c>
      <c r="EL36" s="83">
        <v>168.4684887954013</v>
      </c>
      <c r="EM36" s="83">
        <v>164.57844595206927</v>
      </c>
      <c r="EN36" s="83">
        <v>159.13802637965679</v>
      </c>
      <c r="EO36" s="83">
        <v>165.03406447428642</v>
      </c>
      <c r="EP36" s="83">
        <v>161.1957717040122</v>
      </c>
      <c r="EQ36" s="83">
        <v>164.2831157851827</v>
      </c>
      <c r="ER36" s="83">
        <v>169.13329926077304</v>
      </c>
      <c r="ES36" s="83">
        <v>172.63503292639837</v>
      </c>
      <c r="ET36" s="83">
        <v>173.52870929738631</v>
      </c>
      <c r="EU36" s="83">
        <v>174.1774917529489</v>
      </c>
      <c r="EV36" s="83">
        <v>172.83265264411696</v>
      </c>
      <c r="EW36" s="83">
        <v>174.671421879447</v>
      </c>
      <c r="EX36" s="83">
        <v>178.78016327130081</v>
      </c>
      <c r="EY36" s="83">
        <v>180.70275227106615</v>
      </c>
      <c r="EZ36" s="83">
        <v>182.67204432699003</v>
      </c>
      <c r="FA36" s="83">
        <v>184.38022360484206</v>
      </c>
      <c r="FB36" s="83">
        <v>185.98914702069135</v>
      </c>
      <c r="FC36" s="83">
        <v>188.01740245143191</v>
      </c>
      <c r="FD36" s="83">
        <v>186.91072273653964</v>
      </c>
      <c r="FE36" s="83">
        <v>188.06990513636168</v>
      </c>
      <c r="FF36" s="83">
        <v>188.6823322212513</v>
      </c>
      <c r="FG36" s="83">
        <v>191.52861146948317</v>
      </c>
      <c r="FH36" s="83">
        <v>190.13171091886056</v>
      </c>
      <c r="FI36" s="83">
        <v>185.5835911130593</v>
      </c>
      <c r="FJ36" s="83">
        <v>187.38638633536189</v>
      </c>
      <c r="FK36" s="83">
        <v>185.76256573213897</v>
      </c>
      <c r="FL36" s="83">
        <v>187.62440088985917</v>
      </c>
      <c r="FM36" s="83">
        <v>190.55329588058123</v>
      </c>
      <c r="FN36" s="83">
        <v>190.49139115556653</v>
      </c>
      <c r="FO36" s="83">
        <v>190.5020201725653</v>
      </c>
      <c r="FP36" s="83">
        <v>191.87599332905089</v>
      </c>
      <c r="FQ36" s="83">
        <v>193.77864700406047</v>
      </c>
      <c r="FR36" s="83">
        <v>194.78503779220844</v>
      </c>
      <c r="FS36" s="83">
        <v>196.11351033917725</v>
      </c>
      <c r="FT36" s="83">
        <v>198.60817428834781</v>
      </c>
      <c r="FU36" s="83">
        <v>199.46574753636574</v>
      </c>
      <c r="FV36" s="83">
        <v>199.47158038185793</v>
      </c>
      <c r="FW36" s="83">
        <v>201.18804525833218</v>
      </c>
      <c r="FX36" s="83">
        <v>199.72578153738007</v>
      </c>
      <c r="FY36" s="83">
        <v>200.9131409702261</v>
      </c>
      <c r="FZ36" s="83">
        <v>200.91161173964696</v>
      </c>
      <c r="GA36" s="83">
        <v>198.87537863124044</v>
      </c>
      <c r="GB36" s="83">
        <v>201.19482989795526</v>
      </c>
      <c r="GC36" s="83">
        <v>202.85328869826668</v>
      </c>
      <c r="GD36" s="83">
        <v>202.970547220973</v>
      </c>
      <c r="GE36" s="83">
        <v>203.55703294435131</v>
      </c>
      <c r="GF36" s="83">
        <v>202.89817754766489</v>
      </c>
      <c r="GG36" s="83">
        <v>199.59933972482389</v>
      </c>
      <c r="GH36" s="83">
        <v>199.99362204308918</v>
      </c>
      <c r="GI36" s="83">
        <v>198.28264537426494</v>
      </c>
      <c r="GJ36" s="83">
        <v>196.17100273907946</v>
      </c>
      <c r="GK36" s="83">
        <v>198.67053502573501</v>
      </c>
      <c r="GL36" s="83">
        <v>199.04882687845975</v>
      </c>
      <c r="GM36" s="83">
        <v>196.9356641346034</v>
      </c>
      <c r="GN36" s="83">
        <v>195.78066734676537</v>
      </c>
      <c r="GO36" s="83">
        <v>195.65372314779486</v>
      </c>
      <c r="GP36" s="83">
        <v>198.99121630325837</v>
      </c>
      <c r="GQ36" s="83">
        <v>200.74129456625616</v>
      </c>
      <c r="GR36" s="83">
        <v>201.33266272436481</v>
      </c>
      <c r="GS36" s="83">
        <v>202.27672911590548</v>
      </c>
      <c r="GT36" s="83">
        <v>204.38285102566087</v>
      </c>
      <c r="GU36" s="83">
        <v>205.78605627351072</v>
      </c>
      <c r="GV36" s="83">
        <v>205.91549597875311</v>
      </c>
      <c r="GW36" s="83">
        <v>205.56746462611159</v>
      </c>
      <c r="GX36" s="83">
        <v>203.41836606063248</v>
      </c>
      <c r="GY36" s="83">
        <v>205.2469999641811</v>
      </c>
      <c r="GZ36" s="83">
        <v>205.54561255989722</v>
      </c>
      <c r="HA36" s="83">
        <v>207.64542747854193</v>
      </c>
      <c r="HB36" s="83">
        <v>207.71461929461802</v>
      </c>
      <c r="HC36" s="83">
        <v>208.74123970522447</v>
      </c>
      <c r="HD36" s="83">
        <v>209.35345036289334</v>
      </c>
      <c r="HE36" s="83">
        <v>209.09367474464352</v>
      </c>
      <c r="HF36" s="83">
        <v>209.91622440030841</v>
      </c>
      <c r="HG36" s="83">
        <v>210.81543784371863</v>
      </c>
      <c r="HH36" s="83">
        <v>211.16215429501511</v>
      </c>
      <c r="HI36" s="83">
        <v>212.24907930780307</v>
      </c>
      <c r="HJ36" s="83">
        <v>212.11504558592802</v>
      </c>
      <c r="HK36" s="83">
        <v>212.18139091598928</v>
      </c>
      <c r="HL36" s="83">
        <v>212.0067944241265</v>
      </c>
      <c r="HM36" s="83">
        <v>210.90831693101475</v>
      </c>
      <c r="HN36" s="83">
        <v>210.95214883645824</v>
      </c>
      <c r="HO36" s="83">
        <v>210.84884824039585</v>
      </c>
      <c r="HP36" s="83">
        <v>210.07399620255566</v>
      </c>
      <c r="HQ36" s="83">
        <v>209.62510410515642</v>
      </c>
      <c r="HR36" s="83">
        <v>210.90193759717752</v>
      </c>
      <c r="HS36" s="83">
        <v>209.99426244533157</v>
      </c>
      <c r="HT36" s="83">
        <v>210.12646686935886</v>
      </c>
      <c r="HU36" s="83">
        <v>210.47858053663788</v>
      </c>
      <c r="HV36" s="83">
        <v>210.64133464006858</v>
      </c>
      <c r="HW36" s="83">
        <v>211.73101966822585</v>
      </c>
      <c r="HX36" s="83">
        <v>212.67375001922599</v>
      </c>
      <c r="HY36" s="83">
        <v>214.24394280051368</v>
      </c>
      <c r="HZ36" s="83">
        <v>213.88712916173347</v>
      </c>
      <c r="IA36" s="83">
        <v>214.77574541885764</v>
      </c>
      <c r="IB36" s="83">
        <v>215.46209025272273</v>
      </c>
      <c r="IC36" s="83">
        <v>215.9195491225625</v>
      </c>
      <c r="ID36" s="83">
        <v>217.1586638045965</v>
      </c>
      <c r="IE36" s="83">
        <v>216.08923505737974</v>
      </c>
      <c r="IF36" s="83">
        <v>214.85706698941132</v>
      </c>
      <c r="IG36" s="83">
        <v>214.51611857765005</v>
      </c>
      <c r="IH36" s="83">
        <v>213.7446537460487</v>
      </c>
      <c r="II36" s="83">
        <v>215.43341269441291</v>
      </c>
      <c r="IJ36" s="83">
        <v>216.36809766284881</v>
      </c>
      <c r="IK36" s="83">
        <v>211.5356463375565</v>
      </c>
      <c r="IL36" s="83">
        <v>213.32003193306869</v>
      </c>
      <c r="IM36" s="83">
        <v>213.4276661692497</v>
      </c>
      <c r="IN36" s="83">
        <v>214.42423521522295</v>
      </c>
      <c r="IO36" s="83">
        <v>215.1441784728807</v>
      </c>
      <c r="IP36" s="83">
        <v>214.69663646186319</v>
      </c>
      <c r="IQ36" s="83">
        <v>215.67360901535338</v>
      </c>
      <c r="IR36" s="83">
        <v>216.25586998996187</v>
      </c>
      <c r="IS36" s="83">
        <v>220.69315743902652</v>
      </c>
      <c r="IT36" s="83">
        <v>222.01233298090546</v>
      </c>
      <c r="IU36" s="83">
        <v>221.337866895395</v>
      </c>
      <c r="IV36" s="83">
        <v>219.0505360715652</v>
      </c>
      <c r="IW36" s="83">
        <v>218.72341173202099</v>
      </c>
      <c r="IX36" s="83">
        <v>219.58139006272023</v>
      </c>
      <c r="IY36" s="83">
        <v>219.8640364082593</v>
      </c>
      <c r="IZ36" s="83">
        <v>221.36646952151912</v>
      </c>
      <c r="JA36" s="83">
        <v>222.92158601345241</v>
      </c>
      <c r="JB36" s="83">
        <v>222.91755844517346</v>
      </c>
      <c r="JC36" s="83">
        <v>220.95174048364208</v>
      </c>
      <c r="JD36" s="83">
        <v>220.02189811088101</v>
      </c>
      <c r="JE36" s="83">
        <v>219.49819599920838</v>
      </c>
      <c r="JF36" s="83">
        <v>220.23305742774869</v>
      </c>
      <c r="JG36" s="83">
        <v>216.60877722156954</v>
      </c>
      <c r="JH36" s="83">
        <v>211.02550397891278</v>
      </c>
      <c r="JI36" s="83">
        <v>208.89154920205075</v>
      </c>
      <c r="JJ36" s="83">
        <v>202.7435224927824</v>
      </c>
      <c r="JK36" s="83">
        <v>201.26647925626827</v>
      </c>
      <c r="JL36" s="83">
        <v>193.57272391613958</v>
      </c>
      <c r="JM36" s="83">
        <v>199.91509249750803</v>
      </c>
      <c r="JN36" s="83">
        <v>195.18252469639668</v>
      </c>
      <c r="JO36" s="83">
        <v>187.0751966231843</v>
      </c>
      <c r="JP36" s="83">
        <v>188.59987674075924</v>
      </c>
      <c r="JQ36" s="83">
        <v>194.0378650211124</v>
      </c>
      <c r="JR36" s="201"/>
    </row>
    <row r="37" spans="1:278" s="199" customFormat="1" ht="15" customHeight="1" x14ac:dyDescent="0.25">
      <c r="A37" s="82" t="s">
        <v>41</v>
      </c>
      <c r="B37" s="83">
        <v>100</v>
      </c>
      <c r="C37" s="83">
        <v>100.44280367476357</v>
      </c>
      <c r="D37" s="83">
        <v>99.816710777734286</v>
      </c>
      <c r="E37" s="83">
        <v>100.69499943404681</v>
      </c>
      <c r="F37" s="83">
        <v>102.02669619551476</v>
      </c>
      <c r="G37" s="83">
        <v>101.88586504385087</v>
      </c>
      <c r="H37" s="83">
        <v>101.25401454106978</v>
      </c>
      <c r="I37" s="83">
        <v>101.39146179749805</v>
      </c>
      <c r="J37" s="83">
        <v>102.09175581442925</v>
      </c>
      <c r="K37" s="83">
        <v>102.91532365568781</v>
      </c>
      <c r="L37" s="83">
        <v>103.39350944994149</v>
      </c>
      <c r="M37" s="83">
        <v>104.45897097245826</v>
      </c>
      <c r="N37" s="83">
        <v>105.73094635281771</v>
      </c>
      <c r="O37" s="83">
        <v>106.91543499778886</v>
      </c>
      <c r="P37" s="83">
        <v>107.81905342802156</v>
      </c>
      <c r="Q37" s="83">
        <v>108.70142776618547</v>
      </c>
      <c r="R37" s="83">
        <v>109.38946212130638</v>
      </c>
      <c r="S37" s="83">
        <v>108.50251640577879</v>
      </c>
      <c r="T37" s="83">
        <v>108.39391251263839</v>
      </c>
      <c r="U37" s="83">
        <v>109.59525831363391</v>
      </c>
      <c r="V37" s="83">
        <v>110.75255052597788</v>
      </c>
      <c r="W37" s="83">
        <v>111.83712802991072</v>
      </c>
      <c r="X37" s="83">
        <v>112.85319126833298</v>
      </c>
      <c r="Y37" s="83">
        <v>114.51346094341231</v>
      </c>
      <c r="Z37" s="83">
        <v>114.38522255108045</v>
      </c>
      <c r="AA37" s="83">
        <v>113.26950726374645</v>
      </c>
      <c r="AB37" s="83">
        <v>113.64544430779851</v>
      </c>
      <c r="AC37" s="83">
        <v>114.16332810091285</v>
      </c>
      <c r="AD37" s="83">
        <v>113.37093660428442</v>
      </c>
      <c r="AE37" s="83">
        <v>114.32774025576938</v>
      </c>
      <c r="AF37" s="83">
        <v>114.83555339807916</v>
      </c>
      <c r="AG37" s="83">
        <v>115.99614197495126</v>
      </c>
      <c r="AH37" s="83">
        <v>117.13705517316049</v>
      </c>
      <c r="AI37" s="83">
        <v>118.49432111569497</v>
      </c>
      <c r="AJ37" s="83">
        <v>120.07322837581137</v>
      </c>
      <c r="AK37" s="83">
        <v>120.08782748361303</v>
      </c>
      <c r="AL37" s="83">
        <v>120.93373344214613</v>
      </c>
      <c r="AM37" s="83">
        <v>122.76163104288676</v>
      </c>
      <c r="AN37" s="83">
        <v>123.65138009560783</v>
      </c>
      <c r="AO37" s="83">
        <v>124.72215077985949</v>
      </c>
      <c r="AP37" s="83">
        <v>124.5569966569154</v>
      </c>
      <c r="AQ37" s="83">
        <v>124.95426905846547</v>
      </c>
      <c r="AR37" s="83">
        <v>127.00251551666805</v>
      </c>
      <c r="AS37" s="83">
        <v>126.85721884445974</v>
      </c>
      <c r="AT37" s="83">
        <v>126.18467270454353</v>
      </c>
      <c r="AU37" s="83">
        <v>125.77800967718156</v>
      </c>
      <c r="AV37" s="83">
        <v>127.16468474924767</v>
      </c>
      <c r="AW37" s="83">
        <v>126.30823125228373</v>
      </c>
      <c r="AX37" s="83">
        <v>126.3867067563108</v>
      </c>
      <c r="AY37" s="83">
        <v>127.76761436525992</v>
      </c>
      <c r="AZ37" s="83">
        <v>128.64574863413145</v>
      </c>
      <c r="BA37" s="83">
        <v>130.12303421337651</v>
      </c>
      <c r="BB37" s="83">
        <v>130.81683883350061</v>
      </c>
      <c r="BC37" s="83">
        <v>129.94949483035759</v>
      </c>
      <c r="BD37" s="83">
        <v>129.60244481030549</v>
      </c>
      <c r="BE37" s="83">
        <v>129.75870219714</v>
      </c>
      <c r="BF37" s="83">
        <v>130.70840528107135</v>
      </c>
      <c r="BG37" s="83">
        <v>131.94538471283462</v>
      </c>
      <c r="BH37" s="83">
        <v>132.46239808323818</v>
      </c>
      <c r="BI37" s="83">
        <v>133.13432626792087</v>
      </c>
      <c r="BJ37" s="83">
        <v>133.91591936880118</v>
      </c>
      <c r="BK37" s="83">
        <v>134.55062131791729</v>
      </c>
      <c r="BL37" s="83">
        <v>135.54970777043619</v>
      </c>
      <c r="BM37" s="83">
        <v>135.41616485965491</v>
      </c>
      <c r="BN37" s="83">
        <v>135.95004849589262</v>
      </c>
      <c r="BO37" s="83">
        <v>137.17185263436951</v>
      </c>
      <c r="BP37" s="83">
        <v>138.19076325019972</v>
      </c>
      <c r="BQ37" s="83">
        <v>139.1400107331616</v>
      </c>
      <c r="BR37" s="83">
        <v>138.95502329856944</v>
      </c>
      <c r="BS37" s="83">
        <v>139.77378888591034</v>
      </c>
      <c r="BT37" s="83">
        <v>139.9457536563699</v>
      </c>
      <c r="BU37" s="83">
        <v>138.64938431295724</v>
      </c>
      <c r="BV37" s="83">
        <v>138.24228892157478</v>
      </c>
      <c r="BW37" s="83">
        <v>139.15651783944463</v>
      </c>
      <c r="BX37" s="83">
        <v>138.70800343801173</v>
      </c>
      <c r="BY37" s="83">
        <v>138.45994923231518</v>
      </c>
      <c r="BZ37" s="83">
        <v>137.09117185053029</v>
      </c>
      <c r="CA37" s="83">
        <v>136.17179015328006</v>
      </c>
      <c r="CB37" s="83">
        <v>136.67681065521253</v>
      </c>
      <c r="CC37" s="83">
        <v>136.28427301326579</v>
      </c>
      <c r="CD37" s="83">
        <v>137.42674924160858</v>
      </c>
      <c r="CE37" s="83">
        <v>138.57490969760576</v>
      </c>
      <c r="CF37" s="83">
        <v>139.56577412137915</v>
      </c>
      <c r="CG37" s="83">
        <v>139.59854585423781</v>
      </c>
      <c r="CH37" s="83">
        <v>140.66160270679975</v>
      </c>
      <c r="CI37" s="83">
        <v>139.91856433888924</v>
      </c>
      <c r="CJ37" s="83">
        <v>139.8970613489401</v>
      </c>
      <c r="CK37" s="83">
        <v>140.62981741289892</v>
      </c>
      <c r="CL37" s="83">
        <v>140.65857614565999</v>
      </c>
      <c r="CM37" s="83">
        <v>140.34675162887629</v>
      </c>
      <c r="CN37" s="83">
        <v>139.29452165941453</v>
      </c>
      <c r="CO37" s="83">
        <v>138.49490880587575</v>
      </c>
      <c r="CP37" s="83">
        <v>139.59432841531105</v>
      </c>
      <c r="CQ37" s="83">
        <v>140.60073830067219</v>
      </c>
      <c r="CR37" s="83">
        <v>140.62915233403137</v>
      </c>
      <c r="CS37" s="83">
        <v>141.84138095142364</v>
      </c>
      <c r="CT37" s="83">
        <v>142.71357438871703</v>
      </c>
      <c r="CU37" s="83">
        <v>142.09061639214309</v>
      </c>
      <c r="CV37" s="83">
        <v>144.65359268282327</v>
      </c>
      <c r="CW37" s="83">
        <v>145.28051897108668</v>
      </c>
      <c r="CX37" s="83">
        <v>144.77340703596963</v>
      </c>
      <c r="CY37" s="83">
        <v>144.03691505680845</v>
      </c>
      <c r="CZ37" s="83">
        <v>143.0232337461394</v>
      </c>
      <c r="DA37" s="83">
        <v>141.17506350770651</v>
      </c>
      <c r="DB37" s="83">
        <v>142.79262905353758</v>
      </c>
      <c r="DC37" s="83">
        <v>144.58933515434487</v>
      </c>
      <c r="DD37" s="83">
        <v>143.24024075911169</v>
      </c>
      <c r="DE37" s="83">
        <v>142.61402722373796</v>
      </c>
      <c r="DF37" s="83">
        <v>146.30768621959564</v>
      </c>
      <c r="DG37" s="83">
        <v>149.94956682721602</v>
      </c>
      <c r="DH37" s="83">
        <v>149.34320923697393</v>
      </c>
      <c r="DI37" s="83">
        <v>150.06127788181121</v>
      </c>
      <c r="DJ37" s="83">
        <v>151.76204305836086</v>
      </c>
      <c r="DK37" s="83">
        <v>152.09976572547598</v>
      </c>
      <c r="DL37" s="83">
        <v>152.27991132952027</v>
      </c>
      <c r="DM37" s="83">
        <v>153.54924008234406</v>
      </c>
      <c r="DN37" s="83">
        <v>155.1652617232273</v>
      </c>
      <c r="DO37" s="83">
        <v>156.39612463697287</v>
      </c>
      <c r="DP37" s="83">
        <v>156.79251168015887</v>
      </c>
      <c r="DQ37" s="83">
        <v>157.13822769369918</v>
      </c>
      <c r="DR37" s="83">
        <v>158.46278342665804</v>
      </c>
      <c r="DS37" s="83">
        <v>158.86864268885924</v>
      </c>
      <c r="DT37" s="83">
        <v>160.31989286365811</v>
      </c>
      <c r="DU37" s="83">
        <v>161.75124136131205</v>
      </c>
      <c r="DV37" s="83">
        <v>162.35744290110082</v>
      </c>
      <c r="DW37" s="83">
        <v>163.35571211775982</v>
      </c>
      <c r="DX37" s="83">
        <v>166.45766134390294</v>
      </c>
      <c r="DY37" s="83">
        <v>167.15503738957671</v>
      </c>
      <c r="DZ37" s="83">
        <v>167.03710068019433</v>
      </c>
      <c r="EA37" s="83">
        <v>170.4017948219539</v>
      </c>
      <c r="EB37" s="83">
        <v>169.60047749914591</v>
      </c>
      <c r="EC37" s="83">
        <v>168.51952901946919</v>
      </c>
      <c r="ED37" s="83">
        <v>167.45424400507915</v>
      </c>
      <c r="EE37" s="83">
        <v>167.07660961172064</v>
      </c>
      <c r="EF37" s="83">
        <v>165.99128937078547</v>
      </c>
      <c r="EG37" s="83">
        <v>165.74608788233331</v>
      </c>
      <c r="EH37" s="83">
        <v>164.62316066832736</v>
      </c>
      <c r="EI37" s="83">
        <v>165.53989780016997</v>
      </c>
      <c r="EJ37" s="83">
        <v>167.23935980059721</v>
      </c>
      <c r="EK37" s="83">
        <v>167.1446361910771</v>
      </c>
      <c r="EL37" s="83">
        <v>169.3591188641133</v>
      </c>
      <c r="EM37" s="83">
        <v>172.60260694210089</v>
      </c>
      <c r="EN37" s="83">
        <v>174.36621277347314</v>
      </c>
      <c r="EO37" s="83">
        <v>173.8311939531124</v>
      </c>
      <c r="EP37" s="83">
        <v>174.98728172829237</v>
      </c>
      <c r="EQ37" s="83">
        <v>177.82040375733345</v>
      </c>
      <c r="ER37" s="83">
        <v>177.77485258591793</v>
      </c>
      <c r="ES37" s="83">
        <v>177.92591270608759</v>
      </c>
      <c r="ET37" s="83">
        <v>178.39336541986034</v>
      </c>
      <c r="EU37" s="83">
        <v>179.4406566342702</v>
      </c>
      <c r="EV37" s="83">
        <v>182.44211080659153</v>
      </c>
      <c r="EW37" s="83">
        <v>181.17739210659582</v>
      </c>
      <c r="EX37" s="83">
        <v>183.36746045986828</v>
      </c>
      <c r="EY37" s="83">
        <v>184.01339408329147</v>
      </c>
      <c r="EZ37" s="83">
        <v>183.74241783630254</v>
      </c>
      <c r="FA37" s="83">
        <v>183.9728644987191</v>
      </c>
      <c r="FB37" s="83">
        <v>185.61054429641078</v>
      </c>
      <c r="FC37" s="83">
        <v>186.32488044470799</v>
      </c>
      <c r="FD37" s="83">
        <v>184.31121910996754</v>
      </c>
      <c r="FE37" s="83">
        <v>185.68294326002919</v>
      </c>
      <c r="FF37" s="83">
        <v>186.83354848181219</v>
      </c>
      <c r="FG37" s="83">
        <v>188.50082129065859</v>
      </c>
      <c r="FH37" s="83">
        <v>187.94534288034228</v>
      </c>
      <c r="FI37" s="83">
        <v>185.54882090313086</v>
      </c>
      <c r="FJ37" s="83">
        <v>185.99373803311062</v>
      </c>
      <c r="FK37" s="83">
        <v>184.44322360818106</v>
      </c>
      <c r="FL37" s="83">
        <v>185.42454536827572</v>
      </c>
      <c r="FM37" s="83">
        <v>186.87387114119053</v>
      </c>
      <c r="FN37" s="83">
        <v>187.9586460382929</v>
      </c>
      <c r="FO37" s="83">
        <v>186.92671168376862</v>
      </c>
      <c r="FP37" s="83">
        <v>189.03086091188155</v>
      </c>
      <c r="FQ37" s="83">
        <v>189.67904565126054</v>
      </c>
      <c r="FR37" s="83">
        <v>190.33199420161927</v>
      </c>
      <c r="FS37" s="83">
        <v>191.11776023611577</v>
      </c>
      <c r="FT37" s="83">
        <v>192.53747818188725</v>
      </c>
      <c r="FU37" s="83">
        <v>193.27729027899488</v>
      </c>
      <c r="FV37" s="83">
        <v>193.63440364552091</v>
      </c>
      <c r="FW37" s="83">
        <v>195.27249202091352</v>
      </c>
      <c r="FX37" s="83">
        <v>195.48822915520793</v>
      </c>
      <c r="FY37" s="83">
        <v>195.99534794011987</v>
      </c>
      <c r="FZ37" s="83">
        <v>196.48349164825865</v>
      </c>
      <c r="GA37" s="83">
        <v>196.77233216047864</v>
      </c>
      <c r="GB37" s="83">
        <v>198.63292131059319</v>
      </c>
      <c r="GC37" s="83">
        <v>198.88868266118774</v>
      </c>
      <c r="GD37" s="83">
        <v>199.25756636672031</v>
      </c>
      <c r="GE37" s="83">
        <v>198.54814504216367</v>
      </c>
      <c r="GF37" s="83">
        <v>196.31581098670299</v>
      </c>
      <c r="GG37" s="83">
        <v>193.98892812409832</v>
      </c>
      <c r="GH37" s="83">
        <v>194.81919912360274</v>
      </c>
      <c r="GI37" s="83">
        <v>194.45695646555109</v>
      </c>
      <c r="GJ37" s="83">
        <v>194.78178191035906</v>
      </c>
      <c r="GK37" s="83">
        <v>195.52523646938488</v>
      </c>
      <c r="GL37" s="83">
        <v>196.47626122047328</v>
      </c>
      <c r="GM37" s="83">
        <v>195.78772415108253</v>
      </c>
      <c r="GN37" s="83">
        <v>197.47702360341501</v>
      </c>
      <c r="GO37" s="83">
        <v>197.97551885215324</v>
      </c>
      <c r="GP37" s="83">
        <v>198.8958926963189</v>
      </c>
      <c r="GQ37" s="83">
        <v>198.9815789601906</v>
      </c>
      <c r="GR37" s="83">
        <v>200.14892574554679</v>
      </c>
      <c r="GS37" s="83">
        <v>201.75918763850308</v>
      </c>
      <c r="GT37" s="83">
        <v>202.22784910788434</v>
      </c>
      <c r="GU37" s="83">
        <v>202.80583345219381</v>
      </c>
      <c r="GV37" s="83">
        <v>203.38468383495507</v>
      </c>
      <c r="GW37" s="83">
        <v>202.00040933878051</v>
      </c>
      <c r="GX37" s="83">
        <v>201.36078837281158</v>
      </c>
      <c r="GY37" s="83">
        <v>202.25829418118209</v>
      </c>
      <c r="GZ37" s="83">
        <v>201.59992556860112</v>
      </c>
      <c r="HA37" s="83">
        <v>203.41569552102777</v>
      </c>
      <c r="HB37" s="83">
        <v>203.18472191323303</v>
      </c>
      <c r="HC37" s="83">
        <v>203.37095605149651</v>
      </c>
      <c r="HD37" s="83">
        <v>203.76166388359638</v>
      </c>
      <c r="HE37" s="83">
        <v>203.80761893073867</v>
      </c>
      <c r="HF37" s="83">
        <v>203.99328827234541</v>
      </c>
      <c r="HG37" s="83">
        <v>205.32513180688636</v>
      </c>
      <c r="HH37" s="83">
        <v>205.57861659993901</v>
      </c>
      <c r="HI37" s="83">
        <v>205.99193782261278</v>
      </c>
      <c r="HJ37" s="83">
        <v>206.6041093338325</v>
      </c>
      <c r="HK37" s="83">
        <v>206.31493133571576</v>
      </c>
      <c r="HL37" s="83">
        <v>205.36726676892687</v>
      </c>
      <c r="HM37" s="83">
        <v>204.43721093681921</v>
      </c>
      <c r="HN37" s="83">
        <v>206.24628766685632</v>
      </c>
      <c r="HO37" s="83">
        <v>206.01593878559041</v>
      </c>
      <c r="HP37" s="83">
        <v>206.7915183489383</v>
      </c>
      <c r="HQ37" s="83">
        <v>207.17252190130753</v>
      </c>
      <c r="HR37" s="83">
        <v>206.95529802060724</v>
      </c>
      <c r="HS37" s="83">
        <v>207.44517795496941</v>
      </c>
      <c r="HT37" s="83">
        <v>207.30836614782282</v>
      </c>
      <c r="HU37" s="83">
        <v>207.15659054926959</v>
      </c>
      <c r="HV37" s="83">
        <v>206.74615512782989</v>
      </c>
      <c r="HW37" s="83">
        <v>206.85303935216314</v>
      </c>
      <c r="HX37" s="83">
        <v>206.69698838463657</v>
      </c>
      <c r="HY37" s="83">
        <v>206.59865489824998</v>
      </c>
      <c r="HZ37" s="83">
        <v>206.41053866342344</v>
      </c>
      <c r="IA37" s="83">
        <v>206.36564728920348</v>
      </c>
      <c r="IB37" s="83">
        <v>206.44474161521006</v>
      </c>
      <c r="IC37" s="83">
        <v>206.44901698418337</v>
      </c>
      <c r="ID37" s="83">
        <v>206.54735047057</v>
      </c>
      <c r="IE37" s="83">
        <v>206.12622662669693</v>
      </c>
      <c r="IF37" s="83">
        <v>205.56829097567731</v>
      </c>
      <c r="IG37" s="83">
        <v>205.45071832891071</v>
      </c>
      <c r="IH37" s="83">
        <v>205.26687746305751</v>
      </c>
      <c r="II37" s="83">
        <v>205.35879789598414</v>
      </c>
      <c r="IJ37" s="83">
        <v>205.33528336663082</v>
      </c>
      <c r="IK37" s="83">
        <v>204.08260025744497</v>
      </c>
      <c r="IL37" s="83">
        <v>204.03557119873835</v>
      </c>
      <c r="IM37" s="83">
        <v>203.98640445554506</v>
      </c>
      <c r="IN37" s="83">
        <v>204.24078890945822</v>
      </c>
      <c r="IO37" s="83">
        <v>204.24933964740487</v>
      </c>
      <c r="IP37" s="83">
        <v>204.42035440633808</v>
      </c>
      <c r="IQ37" s="83">
        <v>204.14886847653159</v>
      </c>
      <c r="IR37" s="83">
        <v>204.62007828017659</v>
      </c>
      <c r="IS37" s="83">
        <v>204.64550878264541</v>
      </c>
      <c r="IT37" s="83">
        <v>204.97355089333632</v>
      </c>
      <c r="IU37" s="83">
        <v>204.50478915362555</v>
      </c>
      <c r="IV37" s="83">
        <v>201.10930641108715</v>
      </c>
      <c r="IW37" s="83">
        <v>201.29936429003862</v>
      </c>
      <c r="IX37" s="83">
        <v>200.44014403437072</v>
      </c>
      <c r="IY37" s="83">
        <v>199.28399373569138</v>
      </c>
      <c r="IZ37" s="83">
        <v>200.10098246326322</v>
      </c>
      <c r="JA37" s="83">
        <v>202.03826334575314</v>
      </c>
      <c r="JB37" s="83">
        <v>201.12344969403509</v>
      </c>
      <c r="JC37" s="83">
        <v>198.39933482065416</v>
      </c>
      <c r="JD37" s="83">
        <v>198.08822598307063</v>
      </c>
      <c r="JE37" s="83">
        <v>199.468169240989</v>
      </c>
      <c r="JF37" s="83">
        <v>199.4139137736849</v>
      </c>
      <c r="JG37" s="83">
        <v>197.08773838909406</v>
      </c>
      <c r="JH37" s="83">
        <v>192.61645260732141</v>
      </c>
      <c r="JI37" s="83">
        <v>190.57629028830422</v>
      </c>
      <c r="JJ37" s="83">
        <v>186.5413638837278</v>
      </c>
      <c r="JK37" s="83">
        <v>184.70402494641107</v>
      </c>
      <c r="JL37" s="83">
        <v>182.00780756668743</v>
      </c>
      <c r="JM37" s="83">
        <v>186.5788480089864</v>
      </c>
      <c r="JN37" s="83">
        <v>180.1950552369025</v>
      </c>
      <c r="JO37" s="83">
        <v>172.72133222824689</v>
      </c>
      <c r="JP37" s="83">
        <v>176.54502022473324</v>
      </c>
      <c r="JQ37" s="83">
        <v>179.56353389520132</v>
      </c>
      <c r="JR37" s="201"/>
    </row>
    <row r="38" spans="1:278" s="199" customFormat="1" ht="15" customHeight="1" x14ac:dyDescent="0.25">
      <c r="A38" s="82" t="s">
        <v>51</v>
      </c>
      <c r="B38" s="83">
        <v>100</v>
      </c>
      <c r="C38" s="83">
        <v>100</v>
      </c>
      <c r="D38" s="83">
        <v>100</v>
      </c>
      <c r="E38" s="83">
        <v>100</v>
      </c>
      <c r="F38" s="83">
        <v>100</v>
      </c>
      <c r="G38" s="83">
        <v>100</v>
      </c>
      <c r="H38" s="83">
        <v>100</v>
      </c>
      <c r="I38" s="83">
        <v>100</v>
      </c>
      <c r="J38" s="83">
        <v>100</v>
      </c>
      <c r="K38" s="83">
        <v>100</v>
      </c>
      <c r="L38" s="83">
        <v>100</v>
      </c>
      <c r="M38" s="83">
        <v>100</v>
      </c>
      <c r="N38" s="83">
        <v>100</v>
      </c>
      <c r="O38" s="83">
        <v>100</v>
      </c>
      <c r="P38" s="83">
        <v>100</v>
      </c>
      <c r="Q38" s="83">
        <v>100</v>
      </c>
      <c r="R38" s="83">
        <v>100</v>
      </c>
      <c r="S38" s="83">
        <v>100.35618794439883</v>
      </c>
      <c r="T38" s="83">
        <v>100.87086245243157</v>
      </c>
      <c r="U38" s="83">
        <v>101.19937639655366</v>
      </c>
      <c r="V38" s="83">
        <v>101.5710386196065</v>
      </c>
      <c r="W38" s="83">
        <v>102.03092419779843</v>
      </c>
      <c r="X38" s="83">
        <v>102.41313888055276</v>
      </c>
      <c r="Y38" s="83">
        <v>102.72533993995184</v>
      </c>
      <c r="Z38" s="83">
        <v>103.06670252705955</v>
      </c>
      <c r="AA38" s="83">
        <v>103.28831416419629</v>
      </c>
      <c r="AB38" s="83">
        <v>103.59946696600913</v>
      </c>
      <c r="AC38" s="83">
        <v>106.5031704301111</v>
      </c>
      <c r="AD38" s="83">
        <v>104.0971264911658</v>
      </c>
      <c r="AE38" s="83">
        <v>104.33719054138858</v>
      </c>
      <c r="AF38" s="83">
        <v>104.62344988203279</v>
      </c>
      <c r="AG38" s="83">
        <v>104.92779231487343</v>
      </c>
      <c r="AH38" s="83">
        <v>105.30839688865788</v>
      </c>
      <c r="AI38" s="83">
        <v>105.52813664850031</v>
      </c>
      <c r="AJ38" s="83">
        <v>105.41010021081297</v>
      </c>
      <c r="AK38" s="83">
        <v>100</v>
      </c>
      <c r="AL38" s="83">
        <v>100</v>
      </c>
      <c r="AM38" s="83">
        <v>100</v>
      </c>
      <c r="AN38" s="83">
        <v>100</v>
      </c>
      <c r="AO38" s="83">
        <v>100</v>
      </c>
      <c r="AP38" s="83">
        <v>100</v>
      </c>
      <c r="AQ38" s="83">
        <v>100</v>
      </c>
      <c r="AR38" s="83">
        <v>100</v>
      </c>
      <c r="AS38" s="83">
        <v>100</v>
      </c>
      <c r="AT38" s="83">
        <v>100</v>
      </c>
      <c r="AU38" s="83">
        <v>100</v>
      </c>
      <c r="AV38" s="83">
        <v>100</v>
      </c>
      <c r="AW38" s="83">
        <v>100</v>
      </c>
      <c r="AX38" s="83">
        <v>100</v>
      </c>
      <c r="AY38" s="83">
        <v>100</v>
      </c>
      <c r="AZ38" s="83">
        <v>100</v>
      </c>
      <c r="BA38" s="83">
        <v>100</v>
      </c>
      <c r="BB38" s="83">
        <v>100</v>
      </c>
      <c r="BC38" s="83">
        <v>100</v>
      </c>
      <c r="BD38" s="83">
        <v>100</v>
      </c>
      <c r="BE38" s="83">
        <v>100</v>
      </c>
      <c r="BF38" s="83">
        <v>100</v>
      </c>
      <c r="BG38" s="83">
        <v>100</v>
      </c>
      <c r="BH38" s="83">
        <v>100</v>
      </c>
      <c r="BI38" s="83">
        <v>100</v>
      </c>
      <c r="BJ38" s="83">
        <v>100</v>
      </c>
      <c r="BK38" s="83">
        <v>100</v>
      </c>
      <c r="BL38" s="83">
        <v>100</v>
      </c>
      <c r="BM38" s="83">
        <v>100</v>
      </c>
      <c r="BN38" s="83">
        <v>100</v>
      </c>
      <c r="BO38" s="83">
        <v>100</v>
      </c>
      <c r="BP38" s="83">
        <v>100</v>
      </c>
      <c r="BQ38" s="83">
        <v>100</v>
      </c>
      <c r="BR38" s="83">
        <v>100</v>
      </c>
      <c r="BS38" s="83">
        <v>100</v>
      </c>
      <c r="BT38" s="83">
        <v>100</v>
      </c>
      <c r="BU38" s="83">
        <v>100</v>
      </c>
      <c r="BV38" s="83">
        <v>100</v>
      </c>
      <c r="BW38" s="83">
        <v>100</v>
      </c>
      <c r="BX38" s="83">
        <v>100</v>
      </c>
      <c r="BY38" s="83">
        <v>100</v>
      </c>
      <c r="BZ38" s="83">
        <v>100</v>
      </c>
      <c r="CA38" s="83">
        <v>100</v>
      </c>
      <c r="CB38" s="83">
        <v>100</v>
      </c>
      <c r="CC38" s="83">
        <v>100</v>
      </c>
      <c r="CD38" s="83">
        <v>100</v>
      </c>
      <c r="CE38" s="83">
        <v>100</v>
      </c>
      <c r="CF38" s="83">
        <v>100</v>
      </c>
      <c r="CG38" s="83">
        <v>100</v>
      </c>
      <c r="CH38" s="83">
        <v>100</v>
      </c>
      <c r="CI38" s="83">
        <v>100</v>
      </c>
      <c r="CJ38" s="83">
        <v>100</v>
      </c>
      <c r="CK38" s="83">
        <v>100</v>
      </c>
      <c r="CL38" s="83">
        <v>100</v>
      </c>
      <c r="CM38" s="83">
        <v>100</v>
      </c>
      <c r="CN38" s="83">
        <v>100</v>
      </c>
      <c r="CO38" s="83">
        <v>100</v>
      </c>
      <c r="CP38" s="83">
        <v>100</v>
      </c>
      <c r="CQ38" s="83">
        <v>100</v>
      </c>
      <c r="CR38" s="83">
        <v>100</v>
      </c>
      <c r="CS38" s="83">
        <v>100</v>
      </c>
      <c r="CT38" s="83">
        <v>100</v>
      </c>
      <c r="CU38" s="83">
        <v>100</v>
      </c>
      <c r="CV38" s="83">
        <v>100.33476359274907</v>
      </c>
      <c r="CW38" s="83">
        <v>100.61141467852619</v>
      </c>
      <c r="CX38" s="83">
        <v>101.01353844648162</v>
      </c>
      <c r="CY38" s="83">
        <v>101.35227673896858</v>
      </c>
      <c r="CZ38" s="83">
        <v>101.71490317661397</v>
      </c>
      <c r="DA38" s="83">
        <v>102.06998966877669</v>
      </c>
      <c r="DB38" s="83">
        <v>102.46319532902874</v>
      </c>
      <c r="DC38" s="83">
        <v>102.87599486085306</v>
      </c>
      <c r="DD38" s="83">
        <v>103.15594155194047</v>
      </c>
      <c r="DE38" s="83">
        <v>103.59715319621283</v>
      </c>
      <c r="DF38" s="83">
        <v>104.03689679811968</v>
      </c>
      <c r="DG38" s="83">
        <v>104.47599126564724</v>
      </c>
      <c r="DH38" s="83">
        <v>104.87464965468546</v>
      </c>
      <c r="DI38" s="83">
        <v>85.921043291371547</v>
      </c>
      <c r="DJ38" s="83">
        <v>86.154105015087168</v>
      </c>
      <c r="DK38" s="83">
        <v>86.318580089063374</v>
      </c>
      <c r="DL38" s="83">
        <v>86.471188815834509</v>
      </c>
      <c r="DM38" s="83">
        <v>86.562121521033234</v>
      </c>
      <c r="DN38" s="83">
        <v>86.672984915718658</v>
      </c>
      <c r="DO38" s="83">
        <v>86.784658154502139</v>
      </c>
      <c r="DP38" s="83">
        <v>86.875676106448026</v>
      </c>
      <c r="DQ38" s="83">
        <v>86.95505787740619</v>
      </c>
      <c r="DR38" s="83">
        <v>87.033842921134195</v>
      </c>
      <c r="DS38" s="83">
        <v>87.10672036528382</v>
      </c>
      <c r="DT38" s="83">
        <v>87.184516546744732</v>
      </c>
      <c r="DU38" s="83">
        <v>87.260693040009556</v>
      </c>
      <c r="DV38" s="83">
        <v>87.345199709941014</v>
      </c>
      <c r="DW38" s="83">
        <v>87.418023127099985</v>
      </c>
      <c r="DX38" s="83">
        <v>87.490532762928282</v>
      </c>
      <c r="DY38" s="83">
        <v>87.521274617185568</v>
      </c>
      <c r="DZ38" s="83">
        <v>87.578504845439994</v>
      </c>
      <c r="EA38" s="83">
        <v>87.639491733514362</v>
      </c>
      <c r="EB38" s="83">
        <v>87.687997097546642</v>
      </c>
      <c r="EC38" s="83">
        <v>87.749289050803611</v>
      </c>
      <c r="ED38" s="83">
        <v>87.810075467472259</v>
      </c>
      <c r="EE38" s="83">
        <v>87.862546678878232</v>
      </c>
      <c r="EF38" s="83">
        <v>87.932615793245802</v>
      </c>
      <c r="EG38" s="83">
        <v>87.996749210774908</v>
      </c>
      <c r="EH38" s="83">
        <v>88.06599900722351</v>
      </c>
      <c r="EI38" s="83">
        <v>88.143886506413523</v>
      </c>
      <c r="EJ38" s="83">
        <v>88.241097705883774</v>
      </c>
      <c r="EK38" s="83">
        <v>88.265023532347129</v>
      </c>
      <c r="EL38" s="83">
        <v>88.363210940401672</v>
      </c>
      <c r="EM38" s="83">
        <v>88.468894235799937</v>
      </c>
      <c r="EN38" s="83">
        <v>88.568790008877002</v>
      </c>
      <c r="EO38" s="83">
        <v>88.651087878992499</v>
      </c>
      <c r="EP38" s="83">
        <v>88.705215158532553</v>
      </c>
      <c r="EQ38" s="83">
        <v>88.63087513160869</v>
      </c>
      <c r="ER38" s="83">
        <v>88.650835110698353</v>
      </c>
      <c r="ES38" s="83">
        <v>88.665434658722447</v>
      </c>
      <c r="ET38" s="83">
        <v>88.664202410710388</v>
      </c>
      <c r="EU38" s="83">
        <v>88.678117396045366</v>
      </c>
      <c r="EV38" s="83">
        <v>88.689868419352464</v>
      </c>
      <c r="EW38" s="83">
        <v>88.625676791656772</v>
      </c>
      <c r="EX38" s="83">
        <v>88.613819343987629</v>
      </c>
      <c r="EY38" s="83">
        <v>88.591363803600032</v>
      </c>
      <c r="EZ38" s="83">
        <v>88.582663612004353</v>
      </c>
      <c r="FA38" s="83">
        <v>88.574114188254882</v>
      </c>
      <c r="FB38" s="83">
        <v>88.566354078523787</v>
      </c>
      <c r="FC38" s="83">
        <v>88.50338633099139</v>
      </c>
      <c r="FD38" s="83">
        <v>88.487422676687402</v>
      </c>
      <c r="FE38" s="83">
        <v>88.470572152699859</v>
      </c>
      <c r="FF38" s="83">
        <v>88.453721628712316</v>
      </c>
      <c r="FG38" s="83">
        <v>88.437757974408328</v>
      </c>
      <c r="FH38" s="83">
        <v>88.42002058073723</v>
      </c>
      <c r="FI38" s="83">
        <v>88.240872904659142</v>
      </c>
      <c r="FJ38" s="83">
        <v>88.208058726367611</v>
      </c>
      <c r="FK38" s="83">
        <v>88.163715242189866</v>
      </c>
      <c r="FL38" s="83">
        <v>88.120258627695691</v>
      </c>
      <c r="FM38" s="83">
        <v>88.080349491935721</v>
      </c>
      <c r="FN38" s="83">
        <v>88.036892877441531</v>
      </c>
      <c r="FO38" s="83">
        <v>88.035119138074421</v>
      </c>
      <c r="FP38" s="83">
        <v>87.986341305478902</v>
      </c>
      <c r="FQ38" s="83">
        <v>87.942884690984727</v>
      </c>
      <c r="FR38" s="83">
        <v>87.900314946174092</v>
      </c>
      <c r="FS38" s="83">
        <v>87.848876504527922</v>
      </c>
      <c r="FT38" s="83">
        <v>87.87636946471811</v>
      </c>
      <c r="FU38" s="83">
        <v>87.856858331679902</v>
      </c>
      <c r="FV38" s="83">
        <v>87.841781547059469</v>
      </c>
      <c r="FW38" s="83">
        <v>87.845329025793689</v>
      </c>
      <c r="FX38" s="83">
        <v>87.859518940730553</v>
      </c>
      <c r="FY38" s="83">
        <v>87.845329025793689</v>
      </c>
      <c r="FZ38" s="83">
        <v>87.830252241173255</v>
      </c>
      <c r="GA38" s="83">
        <v>87.819609804970597</v>
      </c>
      <c r="GB38" s="83">
        <v>87.886125031237199</v>
      </c>
      <c r="GC38" s="83">
        <v>87.874595725351</v>
      </c>
      <c r="GD38" s="83">
        <v>87.808080499084383</v>
      </c>
      <c r="GE38" s="83">
        <v>87.796531468645469</v>
      </c>
      <c r="GF38" s="83">
        <v>87.738826662126883</v>
      </c>
      <c r="GG38" s="83">
        <v>87.673131959321111</v>
      </c>
      <c r="GH38" s="83">
        <v>87.617202685310787</v>
      </c>
      <c r="GI38" s="83">
        <v>87.585243100162032</v>
      </c>
      <c r="GJ38" s="83">
        <v>87.518660631102122</v>
      </c>
      <c r="GK38" s="83">
        <v>87.51688509859386</v>
      </c>
      <c r="GL38" s="83">
        <v>87.499129773511228</v>
      </c>
      <c r="GM38" s="83">
        <v>87.429884005688919</v>
      </c>
      <c r="GN38" s="83">
        <v>87.420118576893458</v>
      </c>
      <c r="GO38" s="83">
        <v>87.349985042817025</v>
      </c>
      <c r="GP38" s="83">
        <v>87.2993823663315</v>
      </c>
      <c r="GQ38" s="83">
        <v>87.365077069137271</v>
      </c>
      <c r="GR38" s="83">
        <v>87.324239821447208</v>
      </c>
      <c r="GS38" s="83">
        <v>87.310923327635223</v>
      </c>
      <c r="GT38" s="83">
        <v>87.28340257375713</v>
      </c>
      <c r="GU38" s="83">
        <v>87.199952545868726</v>
      </c>
      <c r="GV38" s="83">
        <v>87.17687062326128</v>
      </c>
      <c r="GW38" s="83">
        <v>87.125380180521631</v>
      </c>
      <c r="GX38" s="83">
        <v>87.080104101560892</v>
      </c>
      <c r="GY38" s="83">
        <v>87.051695581428675</v>
      </c>
      <c r="GZ38" s="83">
        <v>86.996654073672488</v>
      </c>
      <c r="HA38" s="83">
        <v>87.04104238637909</v>
      </c>
      <c r="HB38" s="83">
        <v>86.939837033408025</v>
      </c>
      <c r="HC38" s="83">
        <v>86.937173734645626</v>
      </c>
      <c r="HD38" s="83">
        <v>86.906101915751009</v>
      </c>
      <c r="HE38" s="83">
        <v>86.810223160304744</v>
      </c>
      <c r="HF38" s="83">
        <v>86.791580068967974</v>
      </c>
      <c r="HG38" s="83">
        <v>86.712568872350218</v>
      </c>
      <c r="HH38" s="83">
        <v>86.721446534891541</v>
      </c>
      <c r="HI38" s="83">
        <v>86.690374715996924</v>
      </c>
      <c r="HJ38" s="83">
        <v>86.709017807333694</v>
      </c>
      <c r="HK38" s="83">
        <v>86.675282689676663</v>
      </c>
      <c r="HL38" s="83">
        <v>86.641547572019647</v>
      </c>
      <c r="HM38" s="83">
        <v>86.532352322761398</v>
      </c>
      <c r="HN38" s="83">
        <v>86.463106554939102</v>
      </c>
      <c r="HO38" s="83">
        <v>86.43025920353621</v>
      </c>
      <c r="HP38" s="83">
        <v>86.369891098255223</v>
      </c>
      <c r="HQ38" s="83">
        <v>86.316625123007299</v>
      </c>
      <c r="HR38" s="83">
        <v>86.29975756417879</v>
      </c>
      <c r="HS38" s="83">
        <v>86.171031457329647</v>
      </c>
      <c r="HT38" s="83">
        <v>82.162919539792284</v>
      </c>
      <c r="HU38" s="83">
        <v>83.237558231578817</v>
      </c>
      <c r="HV38" s="83">
        <v>82.869863384131051</v>
      </c>
      <c r="HW38" s="83">
        <v>85.698715829356601</v>
      </c>
      <c r="HX38" s="83">
        <v>86.393199067691484</v>
      </c>
      <c r="HY38" s="83">
        <v>86.713837517965416</v>
      </c>
      <c r="HZ38" s="83">
        <v>89.498813462553215</v>
      </c>
      <c r="IA38" s="83">
        <v>86.388028422465695</v>
      </c>
      <c r="IB38" s="83">
        <v>88.515058096196427</v>
      </c>
      <c r="IC38" s="83">
        <v>89.073909498221184</v>
      </c>
      <c r="ID38" s="83">
        <v>89.847838923474526</v>
      </c>
      <c r="IE38" s="83">
        <v>89.452460523707089</v>
      </c>
      <c r="IF38" s="83">
        <v>89.168797735329633</v>
      </c>
      <c r="IG38" s="83">
        <v>89.094700577609103</v>
      </c>
      <c r="IH38" s="83">
        <v>87.640270367435576</v>
      </c>
      <c r="II38" s="83">
        <v>89.55411485744861</v>
      </c>
      <c r="IJ38" s="83">
        <v>88.154469376972543</v>
      </c>
      <c r="IK38" s="83">
        <v>89.591933398654263</v>
      </c>
      <c r="IL38" s="83">
        <v>93.043218678960443</v>
      </c>
      <c r="IM38" s="83">
        <v>93.533540755089462</v>
      </c>
      <c r="IN38" s="83">
        <v>93.470632627946259</v>
      </c>
      <c r="IO38" s="83">
        <v>94.395850255933112</v>
      </c>
      <c r="IP38" s="83">
        <v>96.608141255386144</v>
      </c>
      <c r="IQ38" s="83">
        <v>95.623133158624498</v>
      </c>
      <c r="IR38" s="83">
        <v>95.623133158624498</v>
      </c>
      <c r="IS38" s="83"/>
      <c r="IT38" s="83"/>
      <c r="IU38" s="83"/>
      <c r="IV38" s="83"/>
      <c r="IW38" s="83"/>
      <c r="IX38" s="83"/>
      <c r="IY38" s="83"/>
      <c r="IZ38" s="83"/>
      <c r="JA38" s="83"/>
      <c r="JB38" s="83"/>
      <c r="JC38" s="83"/>
      <c r="JD38" s="83"/>
      <c r="JE38" s="83"/>
      <c r="JF38" s="83"/>
      <c r="JG38" s="83"/>
      <c r="JH38" s="83"/>
      <c r="JI38" s="83"/>
      <c r="JJ38" s="83"/>
      <c r="JK38" s="83"/>
      <c r="JL38" s="83"/>
      <c r="JM38" s="83"/>
      <c r="JN38" s="83"/>
      <c r="JO38" s="83"/>
      <c r="JP38" s="83"/>
      <c r="JQ38" s="83"/>
      <c r="JR38" s="201"/>
    </row>
    <row r="39" spans="1:278" s="199" customFormat="1" ht="15" customHeight="1" x14ac:dyDescent="0.25">
      <c r="A39" s="82" t="s">
        <v>52</v>
      </c>
      <c r="B39" s="83">
        <v>100</v>
      </c>
      <c r="C39" s="83">
        <v>100</v>
      </c>
      <c r="D39" s="83">
        <v>100</v>
      </c>
      <c r="E39" s="83">
        <v>100</v>
      </c>
      <c r="F39" s="83">
        <v>100</v>
      </c>
      <c r="G39" s="83">
        <v>100</v>
      </c>
      <c r="H39" s="83">
        <v>100</v>
      </c>
      <c r="I39" s="83">
        <v>100</v>
      </c>
      <c r="J39" s="83">
        <v>100</v>
      </c>
      <c r="K39" s="83">
        <v>100</v>
      </c>
      <c r="L39" s="83">
        <v>100</v>
      </c>
      <c r="M39" s="83">
        <v>100</v>
      </c>
      <c r="N39" s="83">
        <v>100</v>
      </c>
      <c r="O39" s="83">
        <v>100</v>
      </c>
      <c r="P39" s="83">
        <v>100</v>
      </c>
      <c r="Q39" s="83">
        <v>100</v>
      </c>
      <c r="R39" s="83">
        <v>100</v>
      </c>
      <c r="S39" s="83">
        <v>100</v>
      </c>
      <c r="T39" s="83">
        <v>100</v>
      </c>
      <c r="U39" s="83">
        <v>100</v>
      </c>
      <c r="V39" s="83">
        <v>100</v>
      </c>
      <c r="W39" s="83">
        <v>100</v>
      </c>
      <c r="X39" s="83">
        <v>100</v>
      </c>
      <c r="Y39" s="83">
        <v>100</v>
      </c>
      <c r="Z39" s="83">
        <v>100</v>
      </c>
      <c r="AA39" s="83">
        <v>100</v>
      </c>
      <c r="AB39" s="83">
        <v>100</v>
      </c>
      <c r="AC39" s="83">
        <v>100</v>
      </c>
      <c r="AD39" s="83">
        <v>100</v>
      </c>
      <c r="AE39" s="83">
        <v>100</v>
      </c>
      <c r="AF39" s="83">
        <v>100</v>
      </c>
      <c r="AG39" s="83">
        <v>100</v>
      </c>
      <c r="AH39" s="83">
        <v>100</v>
      </c>
      <c r="AI39" s="83">
        <v>100</v>
      </c>
      <c r="AJ39" s="83">
        <v>100</v>
      </c>
      <c r="AK39" s="83">
        <v>100</v>
      </c>
      <c r="AL39" s="83">
        <v>100</v>
      </c>
      <c r="AM39" s="83">
        <v>100</v>
      </c>
      <c r="AN39" s="83">
        <v>100</v>
      </c>
      <c r="AO39" s="83">
        <v>100</v>
      </c>
      <c r="AP39" s="83">
        <v>100</v>
      </c>
      <c r="AQ39" s="83">
        <v>100</v>
      </c>
      <c r="AR39" s="83">
        <v>100</v>
      </c>
      <c r="AS39" s="83">
        <v>100</v>
      </c>
      <c r="AT39" s="83">
        <v>100</v>
      </c>
      <c r="AU39" s="83">
        <v>100</v>
      </c>
      <c r="AV39" s="83">
        <v>100</v>
      </c>
      <c r="AW39" s="83">
        <v>100</v>
      </c>
      <c r="AX39" s="83">
        <v>100</v>
      </c>
      <c r="AY39" s="83">
        <v>100</v>
      </c>
      <c r="AZ39" s="83">
        <v>100</v>
      </c>
      <c r="BA39" s="83">
        <v>100</v>
      </c>
      <c r="BB39" s="83">
        <v>100</v>
      </c>
      <c r="BC39" s="83">
        <v>100</v>
      </c>
      <c r="BD39" s="83">
        <v>100</v>
      </c>
      <c r="BE39" s="83">
        <v>100</v>
      </c>
      <c r="BF39" s="83">
        <v>100</v>
      </c>
      <c r="BG39" s="83">
        <v>100</v>
      </c>
      <c r="BH39" s="83">
        <v>100</v>
      </c>
      <c r="BI39" s="83">
        <v>100</v>
      </c>
      <c r="BJ39" s="83">
        <v>100</v>
      </c>
      <c r="BK39" s="83">
        <v>100</v>
      </c>
      <c r="BL39" s="83">
        <v>100</v>
      </c>
      <c r="BM39" s="83">
        <v>100</v>
      </c>
      <c r="BN39" s="83">
        <v>100</v>
      </c>
      <c r="BO39" s="83">
        <v>100</v>
      </c>
      <c r="BP39" s="83">
        <v>100</v>
      </c>
      <c r="BQ39" s="83">
        <v>100</v>
      </c>
      <c r="BR39" s="83">
        <v>100</v>
      </c>
      <c r="BS39" s="83">
        <v>100</v>
      </c>
      <c r="BT39" s="83">
        <v>100</v>
      </c>
      <c r="BU39" s="83">
        <v>100</v>
      </c>
      <c r="BV39" s="83">
        <v>100</v>
      </c>
      <c r="BW39" s="83">
        <v>100</v>
      </c>
      <c r="BX39" s="83">
        <v>100</v>
      </c>
      <c r="BY39" s="83">
        <v>100</v>
      </c>
      <c r="BZ39" s="83">
        <v>100</v>
      </c>
      <c r="CA39" s="83">
        <v>100</v>
      </c>
      <c r="CB39" s="83">
        <v>100</v>
      </c>
      <c r="CC39" s="83">
        <v>100</v>
      </c>
      <c r="CD39" s="83">
        <v>100</v>
      </c>
      <c r="CE39" s="83">
        <v>100</v>
      </c>
      <c r="CF39" s="83">
        <v>100</v>
      </c>
      <c r="CG39" s="83">
        <v>100</v>
      </c>
      <c r="CH39" s="83">
        <v>100</v>
      </c>
      <c r="CI39" s="83">
        <v>100</v>
      </c>
      <c r="CJ39" s="83">
        <v>100</v>
      </c>
      <c r="CK39" s="83">
        <v>100</v>
      </c>
      <c r="CL39" s="83">
        <v>100</v>
      </c>
      <c r="CM39" s="83">
        <v>100</v>
      </c>
      <c r="CN39" s="83">
        <v>100</v>
      </c>
      <c r="CO39" s="83">
        <v>100</v>
      </c>
      <c r="CP39" s="83">
        <v>100</v>
      </c>
      <c r="CQ39" s="83">
        <v>100</v>
      </c>
      <c r="CR39" s="83">
        <v>100</v>
      </c>
      <c r="CS39" s="83">
        <v>100</v>
      </c>
      <c r="CT39" s="83">
        <v>100</v>
      </c>
      <c r="CU39" s="83">
        <v>100</v>
      </c>
      <c r="CV39" s="83">
        <v>100</v>
      </c>
      <c r="CW39" s="83">
        <v>100</v>
      </c>
      <c r="CX39" s="83">
        <v>100</v>
      </c>
      <c r="CY39" s="83">
        <v>100</v>
      </c>
      <c r="CZ39" s="83">
        <v>100</v>
      </c>
      <c r="DA39" s="83">
        <v>100</v>
      </c>
      <c r="DB39" s="83">
        <v>100</v>
      </c>
      <c r="DC39" s="83">
        <v>100</v>
      </c>
      <c r="DD39" s="83">
        <v>100</v>
      </c>
      <c r="DE39" s="83">
        <v>100</v>
      </c>
      <c r="DF39" s="83">
        <v>100</v>
      </c>
      <c r="DG39" s="83">
        <v>100</v>
      </c>
      <c r="DH39" s="83">
        <v>100</v>
      </c>
      <c r="DI39" s="83">
        <v>100</v>
      </c>
      <c r="DJ39" s="83">
        <v>100</v>
      </c>
      <c r="DK39" s="83">
        <v>100</v>
      </c>
      <c r="DL39" s="83">
        <v>100</v>
      </c>
      <c r="DM39" s="83">
        <v>100</v>
      </c>
      <c r="DN39" s="83">
        <v>100</v>
      </c>
      <c r="DO39" s="83">
        <v>100</v>
      </c>
      <c r="DP39" s="83">
        <v>100</v>
      </c>
      <c r="DQ39" s="83">
        <v>100</v>
      </c>
      <c r="DR39" s="83">
        <v>100</v>
      </c>
      <c r="DS39" s="83">
        <v>100</v>
      </c>
      <c r="DT39" s="83">
        <v>100</v>
      </c>
      <c r="DU39" s="83">
        <v>100</v>
      </c>
      <c r="DV39" s="83">
        <v>100</v>
      </c>
      <c r="DW39" s="83">
        <v>100</v>
      </c>
      <c r="DX39" s="83">
        <v>100</v>
      </c>
      <c r="DY39" s="83">
        <v>100</v>
      </c>
      <c r="DZ39" s="83">
        <v>100</v>
      </c>
      <c r="EA39" s="83">
        <v>100</v>
      </c>
      <c r="EB39" s="83">
        <v>100</v>
      </c>
      <c r="EC39" s="83">
        <v>100</v>
      </c>
      <c r="ED39" s="83">
        <v>100</v>
      </c>
      <c r="EE39" s="83">
        <v>100</v>
      </c>
      <c r="EF39" s="83">
        <v>100</v>
      </c>
      <c r="EG39" s="83">
        <v>100</v>
      </c>
      <c r="EH39" s="83">
        <v>101.14021564309496</v>
      </c>
      <c r="EI39" s="83">
        <v>101.5108869437648</v>
      </c>
      <c r="EJ39" s="83">
        <v>102.7308851337727</v>
      </c>
      <c r="EK39" s="83">
        <v>98.449668326884563</v>
      </c>
      <c r="EL39" s="83">
        <v>99.235744724428685</v>
      </c>
      <c r="EM39" s="83">
        <v>91.393259287720468</v>
      </c>
      <c r="EN39" s="83">
        <v>82.978453155340176</v>
      </c>
      <c r="EO39" s="83">
        <v>89.808603257668238</v>
      </c>
      <c r="EP39" s="83">
        <v>88.443577465280697</v>
      </c>
      <c r="EQ39" s="83">
        <v>89.270656534944749</v>
      </c>
      <c r="ER39" s="83">
        <v>95.82088302211524</v>
      </c>
      <c r="ES39" s="83">
        <v>99.675531129482692</v>
      </c>
      <c r="ET39" s="83">
        <v>101.18916545204921</v>
      </c>
      <c r="EU39" s="83">
        <v>103.10972870346272</v>
      </c>
      <c r="EV39" s="83">
        <v>103.71435514236217</v>
      </c>
      <c r="EW39" s="83">
        <v>100.97322611387401</v>
      </c>
      <c r="EX39" s="83">
        <v>105.30965842776415</v>
      </c>
      <c r="EY39" s="83">
        <v>104.217736189416</v>
      </c>
      <c r="EZ39" s="83">
        <v>103.64041452282461</v>
      </c>
      <c r="FA39" s="83">
        <v>102.02216553315228</v>
      </c>
      <c r="FB39" s="83">
        <v>103.15798266154459</v>
      </c>
      <c r="FC39" s="83">
        <v>102.32076960797102</v>
      </c>
      <c r="FD39" s="83">
        <v>102.92914863615383</v>
      </c>
      <c r="FE39" s="83">
        <v>107.66553917657455</v>
      </c>
      <c r="FF39" s="83">
        <v>113.28711032116074</v>
      </c>
      <c r="FG39" s="83">
        <v>113.25472240932113</v>
      </c>
      <c r="FH39" s="83">
        <v>114.58054725636056</v>
      </c>
      <c r="FI39" s="83">
        <v>111.01831182974873</v>
      </c>
      <c r="FJ39" s="83">
        <v>111.65040424476028</v>
      </c>
      <c r="FK39" s="83">
        <v>108.97920204801284</v>
      </c>
      <c r="FL39" s="83">
        <v>110.462546511486</v>
      </c>
      <c r="FM39" s="83">
        <v>113.67165222279822</v>
      </c>
      <c r="FN39" s="83">
        <v>114.6666252269421</v>
      </c>
      <c r="FO39" s="83">
        <v>113.09339561114295</v>
      </c>
      <c r="FP39" s="83">
        <v>113.51466852020268</v>
      </c>
      <c r="FQ39" s="83">
        <v>113.68332517440113</v>
      </c>
      <c r="FR39" s="83">
        <v>113.93340430544839</v>
      </c>
      <c r="FS39" s="83">
        <v>113.56457111681368</v>
      </c>
      <c r="FT39" s="83">
        <v>116.76939188366534</v>
      </c>
      <c r="FU39" s="83">
        <v>118.72518584215777</v>
      </c>
      <c r="FV39" s="83">
        <v>120.81120186005202</v>
      </c>
      <c r="FW39" s="83">
        <v>125.01298036167574</v>
      </c>
      <c r="FX39" s="83">
        <v>126.17999811570549</v>
      </c>
      <c r="FY39" s="83">
        <v>124.32507383659969</v>
      </c>
      <c r="FZ39" s="83">
        <v>128.24825290975178</v>
      </c>
      <c r="GA39" s="83">
        <v>131.05132411926874</v>
      </c>
      <c r="GB39" s="83">
        <v>141.56106759344465</v>
      </c>
      <c r="GC39" s="83">
        <v>137.92174137573349</v>
      </c>
      <c r="GD39" s="83">
        <v>138.31811356966418</v>
      </c>
      <c r="GE39" s="83">
        <v>131.38767330177097</v>
      </c>
      <c r="GF39" s="83">
        <v>134.12141099977163</v>
      </c>
      <c r="GG39" s="83">
        <v>130.21605333688706</v>
      </c>
      <c r="GH39" s="83">
        <v>133.89513135209305</v>
      </c>
      <c r="GI39" s="83">
        <v>131.660895661957</v>
      </c>
      <c r="GJ39" s="83">
        <v>133.32865300234531</v>
      </c>
      <c r="GK39" s="83">
        <v>136.22289002385054</v>
      </c>
      <c r="GL39" s="83">
        <v>136.16384296057788</v>
      </c>
      <c r="GM39" s="83">
        <v>133.84132532800686</v>
      </c>
      <c r="GN39" s="83">
        <v>141.73023303611413</v>
      </c>
      <c r="GO39" s="83">
        <v>145.80205010866459</v>
      </c>
      <c r="GP39" s="83">
        <v>150.33077092966695</v>
      </c>
      <c r="GQ39" s="83">
        <v>148.42025375318303</v>
      </c>
      <c r="GR39" s="83">
        <v>147.86296207669415</v>
      </c>
      <c r="GS39" s="83">
        <v>151.81604557945775</v>
      </c>
      <c r="GT39" s="83">
        <v>153.6433377850382</v>
      </c>
      <c r="GU39" s="83">
        <v>152.18433375610007</v>
      </c>
      <c r="GV39" s="83">
        <v>154.45350125291202</v>
      </c>
      <c r="GW39" s="83">
        <v>151.72173168646552</v>
      </c>
      <c r="GX39" s="83">
        <v>144.97805288358063</v>
      </c>
      <c r="GY39" s="83">
        <v>145.16665976515438</v>
      </c>
      <c r="GZ39" s="83">
        <v>143.42092854719391</v>
      </c>
      <c r="HA39" s="83">
        <v>151.79699253885028</v>
      </c>
      <c r="HB39" s="83">
        <v>152.55648571111468</v>
      </c>
      <c r="HC39" s="83">
        <v>151.17260023616097</v>
      </c>
      <c r="HD39" s="83">
        <v>150.24302904765787</v>
      </c>
      <c r="HE39" s="83">
        <v>147.47927143422748</v>
      </c>
      <c r="HF39" s="83">
        <v>145.685650301598</v>
      </c>
      <c r="HG39" s="83">
        <v>147.90723594409374</v>
      </c>
      <c r="HH39" s="83">
        <v>149.79420319782571</v>
      </c>
      <c r="HI39" s="83">
        <v>152.74567931678925</v>
      </c>
      <c r="HJ39" s="83">
        <v>151.88901102085939</v>
      </c>
      <c r="HK39" s="83">
        <v>150.28312245812219</v>
      </c>
      <c r="HL39" s="83">
        <v>152.0674666572724</v>
      </c>
      <c r="HM39" s="83">
        <v>153.52073094715141</v>
      </c>
      <c r="HN39" s="83">
        <v>157.00619131442937</v>
      </c>
      <c r="HO39" s="83">
        <v>156.45573594786529</v>
      </c>
      <c r="HP39" s="83">
        <v>157.70149439761786</v>
      </c>
      <c r="HQ39" s="83">
        <v>156.65382765818259</v>
      </c>
      <c r="HR39" s="83">
        <v>156.46231607623594</v>
      </c>
      <c r="HS39" s="83">
        <v>157.08934577207552</v>
      </c>
      <c r="HT39" s="83">
        <v>157.08934577207552</v>
      </c>
      <c r="HU39" s="83">
        <v>157.08934577207552</v>
      </c>
      <c r="HV39" s="83">
        <v>157.08934577207552</v>
      </c>
      <c r="HW39" s="83">
        <v>157.08934577207552</v>
      </c>
      <c r="HX39" s="83">
        <v>157.08934577207552</v>
      </c>
      <c r="HY39" s="83">
        <v>157.08934577207552</v>
      </c>
      <c r="HZ39" s="83">
        <v>157.08934577207552</v>
      </c>
      <c r="IA39" s="83">
        <v>157.08934577207552</v>
      </c>
      <c r="IB39" s="83">
        <v>157.08934577207552</v>
      </c>
      <c r="IC39" s="83">
        <v>157.08934577207552</v>
      </c>
      <c r="ID39" s="83">
        <v>157.08934577207552</v>
      </c>
      <c r="IE39" s="83">
        <v>157.08934577207552</v>
      </c>
      <c r="IF39" s="83">
        <v>157.08934577207552</v>
      </c>
      <c r="IG39" s="83">
        <v>157.08934577207552</v>
      </c>
      <c r="IH39" s="83">
        <v>157.08934577207552</v>
      </c>
      <c r="II39" s="83">
        <v>157.08934577207552</v>
      </c>
      <c r="IJ39" s="83">
        <v>157.08934577207552</v>
      </c>
      <c r="IK39" s="83">
        <v>157.08934577207552</v>
      </c>
      <c r="IL39" s="83">
        <v>157.08934577207552</v>
      </c>
      <c r="IM39" s="83">
        <v>157.08934577207552</v>
      </c>
      <c r="IN39" s="83">
        <v>157.08934577207552</v>
      </c>
      <c r="IO39" s="83">
        <v>157.08934577207552</v>
      </c>
      <c r="IP39" s="83">
        <v>157.08934577207552</v>
      </c>
      <c r="IQ39" s="83">
        <v>157.08934577207552</v>
      </c>
      <c r="IR39" s="83">
        <v>154.54832561147941</v>
      </c>
      <c r="IS39" s="83">
        <v>163.85602401706834</v>
      </c>
      <c r="IT39" s="83">
        <v>166.34292452517803</v>
      </c>
      <c r="IU39" s="83">
        <v>167.02267219757215</v>
      </c>
      <c r="IV39" s="83">
        <v>169.21570920429812</v>
      </c>
      <c r="IW39" s="83">
        <v>176.35931586309556</v>
      </c>
      <c r="IX39" s="83">
        <v>180.09423200311562</v>
      </c>
      <c r="IY39" s="83">
        <v>180.33099238913564</v>
      </c>
      <c r="IZ39" s="83">
        <v>186.59428913585373</v>
      </c>
      <c r="JA39" s="83">
        <v>192.49556157561034</v>
      </c>
      <c r="JB39" s="83">
        <v>196.34702725659994</v>
      </c>
      <c r="JC39" s="83">
        <v>186.49873580732543</v>
      </c>
      <c r="JD39" s="83">
        <v>195.78765982011706</v>
      </c>
      <c r="JE39" s="83">
        <v>200.13837964942249</v>
      </c>
      <c r="JF39" s="83">
        <v>203.80614205202122</v>
      </c>
      <c r="JG39" s="83">
        <v>188.19200571820613</v>
      </c>
      <c r="JH39" s="83">
        <v>180.57545193605637</v>
      </c>
      <c r="JI39" s="83">
        <v>180.08011047355873</v>
      </c>
      <c r="JJ39" s="83">
        <v>160.67774221954227</v>
      </c>
      <c r="JK39" s="83">
        <v>154.98273046842954</v>
      </c>
      <c r="JL39" s="83">
        <v>139.4319327515625</v>
      </c>
      <c r="JM39" s="83">
        <v>158.48182981758319</v>
      </c>
      <c r="JN39" s="83">
        <v>145.22449563471329</v>
      </c>
      <c r="JO39" s="83">
        <v>131.77579115841706</v>
      </c>
      <c r="JP39" s="83">
        <v>137.44920318725664</v>
      </c>
      <c r="JQ39" s="83">
        <v>144.6085542618176</v>
      </c>
      <c r="JR39" s="201"/>
    </row>
    <row r="40" spans="1:278" s="199" customFormat="1" ht="15" customHeight="1" x14ac:dyDescent="0.25">
      <c r="A40" s="15" t="s">
        <v>169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15"/>
      <c r="JO40" s="15"/>
      <c r="JP40" s="15"/>
      <c r="JQ40" s="15"/>
      <c r="JR40" s="201"/>
    </row>
    <row r="41" spans="1:278" ht="15" customHeight="1" x14ac:dyDescent="0.3">
      <c r="A41" s="17" t="s">
        <v>170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  <c r="IX41" s="14"/>
      <c r="IY41" s="14"/>
      <c r="IZ41" s="14"/>
      <c r="JA41" s="14"/>
      <c r="JB41" s="14"/>
      <c r="JC41" s="14"/>
      <c r="JD41" s="14"/>
      <c r="JE41" s="14"/>
      <c r="JF41" s="14"/>
      <c r="JG41" s="14"/>
      <c r="JH41" s="14"/>
      <c r="JI41" s="14"/>
      <c r="JJ41" s="14"/>
      <c r="JK41" s="14"/>
      <c r="JL41" s="14"/>
      <c r="JM41" s="14"/>
      <c r="JN41" s="14"/>
      <c r="JO41" s="14"/>
      <c r="JP41" s="14"/>
      <c r="JQ41" s="14"/>
      <c r="JR41" s="200"/>
    </row>
    <row r="42" spans="1:278" ht="15" customHeight="1" thickBot="1" x14ac:dyDescent="0.35">
      <c r="A42" s="16" t="s">
        <v>171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  <c r="IX42" s="14"/>
      <c r="IY42" s="14"/>
      <c r="IZ42" s="14"/>
      <c r="JA42" s="14"/>
      <c r="JB42" s="14"/>
      <c r="JC42" s="14"/>
      <c r="JD42" s="14"/>
      <c r="JE42" s="14"/>
      <c r="JF42" s="14"/>
      <c r="JG42" s="14"/>
      <c r="JH42" s="14"/>
      <c r="JI42" s="14"/>
      <c r="JJ42" s="14"/>
      <c r="JK42" s="14"/>
      <c r="JL42" s="14"/>
      <c r="JM42" s="14"/>
      <c r="JN42" s="14"/>
      <c r="JO42" s="14"/>
      <c r="JP42" s="14"/>
      <c r="JQ42" s="14"/>
      <c r="JR42" s="200"/>
    </row>
    <row r="43" spans="1:278" ht="15" customHeight="1" x14ac:dyDescent="0.3">
      <c r="A43" s="15" t="s">
        <v>167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14"/>
      <c r="JA43" s="14"/>
      <c r="JB43" s="14"/>
      <c r="JC43" s="14"/>
      <c r="JD43" s="14"/>
      <c r="JE43" s="14"/>
      <c r="JF43" s="14"/>
      <c r="JG43" s="14"/>
      <c r="JH43" s="14"/>
      <c r="JI43" s="14"/>
      <c r="JJ43" s="14"/>
      <c r="JK43" s="14"/>
      <c r="JL43" s="14"/>
      <c r="JM43" s="14"/>
      <c r="JN43" s="14"/>
      <c r="JO43" s="14"/>
      <c r="JP43" s="14"/>
      <c r="JQ43" s="14"/>
      <c r="JR43" s="200"/>
    </row>
    <row r="44" spans="1:278" ht="15" customHeight="1" x14ac:dyDescent="0.3">
      <c r="A44" s="15" t="s">
        <v>166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200"/>
    </row>
    <row r="45" spans="1:278" ht="15" customHeight="1" x14ac:dyDescent="0.3">
      <c r="A45" s="15" t="s">
        <v>168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  <c r="IX45" s="14"/>
      <c r="IY45" s="14"/>
      <c r="IZ45" s="14"/>
      <c r="JA45" s="14"/>
      <c r="JB45" s="14"/>
      <c r="JC45" s="14"/>
      <c r="JD45" s="14"/>
      <c r="JE45" s="14"/>
      <c r="JF45" s="14"/>
      <c r="JG45" s="14"/>
      <c r="JH45" s="14"/>
      <c r="JI45" s="14"/>
      <c r="JJ45" s="14"/>
      <c r="JK45" s="14"/>
      <c r="JL45" s="14"/>
      <c r="JM45" s="14"/>
      <c r="JN45" s="14"/>
      <c r="JO45" s="14"/>
      <c r="JP45" s="14"/>
      <c r="JQ45" s="14"/>
      <c r="JR45" s="20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rgb="FFE51D2C"/>
  </sheetPr>
  <dimension ref="A1:N48"/>
  <sheetViews>
    <sheetView zoomScaleNormal="100" workbookViewId="0">
      <selection sqref="A1:N1"/>
    </sheetView>
  </sheetViews>
  <sheetFormatPr defaultColWidth="0" defaultRowHeight="12.75" zeroHeight="1" x14ac:dyDescent="0.2"/>
  <cols>
    <col min="1" max="1" width="43.7109375" style="170" customWidth="1"/>
    <col min="2" max="14" width="13.7109375" style="170" customWidth="1"/>
    <col min="15" max="16384" width="11.42578125" style="182" hidden="1"/>
  </cols>
  <sheetData>
    <row r="1" spans="1:14" s="171" customFormat="1" ht="24" customHeight="1" x14ac:dyDescent="0.2">
      <c r="A1" s="224" t="s">
        <v>191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s="171" customFormat="1" ht="24" customHeight="1" x14ac:dyDescent="0.2">
      <c r="A2" s="140"/>
      <c r="B2" s="230" t="s">
        <v>17</v>
      </c>
      <c r="C2" s="231"/>
      <c r="D2" s="231"/>
      <c r="E2" s="231"/>
      <c r="F2" s="231"/>
      <c r="G2" s="231"/>
      <c r="H2" s="232"/>
      <c r="I2" s="225" t="s">
        <v>18</v>
      </c>
      <c r="J2" s="226"/>
      <c r="K2" s="226"/>
      <c r="L2" s="226"/>
      <c r="M2" s="226"/>
      <c r="N2" s="226"/>
    </row>
    <row r="3" spans="1:14" s="170" customFormat="1" ht="15" customHeight="1" x14ac:dyDescent="0.2">
      <c r="A3" s="90" t="s">
        <v>19</v>
      </c>
      <c r="B3" s="93">
        <v>2017</v>
      </c>
      <c r="C3" s="45">
        <v>2018</v>
      </c>
      <c r="D3" s="45">
        <v>2019</v>
      </c>
      <c r="E3" s="45">
        <v>2020</v>
      </c>
      <c r="F3" s="45">
        <v>2021</v>
      </c>
      <c r="G3" s="45" t="s">
        <v>221</v>
      </c>
      <c r="H3" s="87" t="s">
        <v>222</v>
      </c>
      <c r="I3" s="84">
        <v>2018</v>
      </c>
      <c r="J3" s="45">
        <v>2019</v>
      </c>
      <c r="K3" s="45">
        <v>2020</v>
      </c>
      <c r="L3" s="45">
        <v>2021</v>
      </c>
      <c r="M3" s="45" t="s">
        <v>221</v>
      </c>
      <c r="N3" s="176" t="s">
        <v>222</v>
      </c>
    </row>
    <row r="4" spans="1:14" ht="15" customHeight="1" x14ac:dyDescent="0.2">
      <c r="A4" s="91" t="s">
        <v>20</v>
      </c>
      <c r="B4" s="94">
        <v>30344.764810747991</v>
      </c>
      <c r="C4" s="52">
        <v>25732.097134319989</v>
      </c>
      <c r="D4" s="52">
        <v>27538.238925279999</v>
      </c>
      <c r="E4" s="52">
        <v>39352.047683290002</v>
      </c>
      <c r="F4" s="52">
        <v>50428.525459359997</v>
      </c>
      <c r="G4" s="52">
        <v>38488.875658049998</v>
      </c>
      <c r="H4" s="88">
        <v>41209.005613959998</v>
      </c>
      <c r="I4" s="85">
        <v>23694.742612419999</v>
      </c>
      <c r="J4" s="52">
        <v>24588.321300212909</v>
      </c>
      <c r="K4" s="52">
        <v>36082.775153728435</v>
      </c>
      <c r="L4" s="52">
        <v>44771.916301074838</v>
      </c>
      <c r="M4" s="52">
        <v>33820.151569809997</v>
      </c>
      <c r="N4" s="205">
        <v>36299.280320810001</v>
      </c>
    </row>
    <row r="5" spans="1:14" ht="15" customHeight="1" x14ac:dyDescent="0.2">
      <c r="A5" s="92" t="s">
        <v>21</v>
      </c>
      <c r="B5" s="95">
        <v>188.21595199999999</v>
      </c>
      <c r="C5" s="50">
        <v>181.870373</v>
      </c>
      <c r="D5" s="50">
        <v>124.24859600000001</v>
      </c>
      <c r="E5" s="50">
        <v>149.28613100000001</v>
      </c>
      <c r="F5" s="50">
        <v>0</v>
      </c>
      <c r="G5" s="50">
        <v>0</v>
      </c>
      <c r="H5" s="89">
        <v>0</v>
      </c>
      <c r="I5" s="86">
        <v>96.236465240000001</v>
      </c>
      <c r="J5" s="50">
        <v>124.24859549999999</v>
      </c>
      <c r="K5" s="50">
        <v>149.28613050000001</v>
      </c>
      <c r="L5" s="50">
        <v>0</v>
      </c>
      <c r="M5" s="50">
        <v>0</v>
      </c>
      <c r="N5" s="102">
        <v>0</v>
      </c>
    </row>
    <row r="6" spans="1:14" ht="15" customHeight="1" x14ac:dyDescent="0.2">
      <c r="A6" s="92" t="s">
        <v>22</v>
      </c>
      <c r="B6" s="95">
        <v>0</v>
      </c>
      <c r="C6" s="50">
        <v>2055.0830121199997</v>
      </c>
      <c r="D6" s="50">
        <v>5357.9712900000004</v>
      </c>
      <c r="E6" s="50">
        <v>5511.3465310000001</v>
      </c>
      <c r="F6" s="50">
        <v>7847.0943020000004</v>
      </c>
      <c r="G6" s="50">
        <v>9568.4514820000004</v>
      </c>
      <c r="H6" s="89">
        <v>9586.3325440000008</v>
      </c>
      <c r="I6" s="86">
        <v>2054.9799119999998</v>
      </c>
      <c r="J6" s="50">
        <v>4772.3315948952204</v>
      </c>
      <c r="K6" s="50">
        <v>4882.3805347903499</v>
      </c>
      <c r="L6" s="50">
        <v>6830.4270404369599</v>
      </c>
      <c r="M6" s="50">
        <v>8384.7405999099992</v>
      </c>
      <c r="N6" s="102">
        <v>8406.2732835000006</v>
      </c>
    </row>
    <row r="7" spans="1:14" ht="15" customHeight="1" x14ac:dyDescent="0.2">
      <c r="A7" s="92" t="s">
        <v>23</v>
      </c>
      <c r="B7" s="95">
        <v>29504.067272901866</v>
      </c>
      <c r="C7" s="50">
        <v>29377.1961269413</v>
      </c>
      <c r="D7" s="50">
        <v>28253.646643259999</v>
      </c>
      <c r="E7" s="50">
        <v>32421.484847020001</v>
      </c>
      <c r="F7" s="50">
        <v>35223.96246956</v>
      </c>
      <c r="G7" s="50">
        <v>24245.76250044</v>
      </c>
      <c r="H7" s="89">
        <v>27505.913770430001</v>
      </c>
      <c r="I7" s="86">
        <v>21478.27239315</v>
      </c>
      <c r="J7" s="50">
        <v>20079.747633794927</v>
      </c>
      <c r="K7" s="50">
        <v>22981.056700960173</v>
      </c>
      <c r="L7" s="50">
        <v>23705.710778788412</v>
      </c>
      <c r="M7" s="50">
        <v>15025.341562539999</v>
      </c>
      <c r="N7" s="102">
        <v>17198.331372119999</v>
      </c>
    </row>
    <row r="8" spans="1:14" ht="15" customHeight="1" x14ac:dyDescent="0.2">
      <c r="A8" s="92" t="s">
        <v>24</v>
      </c>
      <c r="B8" s="95">
        <v>1169.0174145000001</v>
      </c>
      <c r="C8" s="50">
        <v>693.91916509999999</v>
      </c>
      <c r="D8" s="50">
        <v>586.51919029999999</v>
      </c>
      <c r="E8" s="50">
        <v>343.61716630000001</v>
      </c>
      <c r="F8" s="50">
        <v>441.08127039999999</v>
      </c>
      <c r="G8" s="50">
        <v>357.92467013999999</v>
      </c>
      <c r="H8" s="89">
        <v>362.66611588000001</v>
      </c>
      <c r="I8" s="86">
        <v>693.91916530000003</v>
      </c>
      <c r="J8" s="50">
        <v>586.51919072999999</v>
      </c>
      <c r="K8" s="50">
        <v>343.61716625000003</v>
      </c>
      <c r="L8" s="50">
        <v>441.08127037000003</v>
      </c>
      <c r="M8" s="50">
        <v>357.92467018000002</v>
      </c>
      <c r="N8" s="102">
        <v>362.66611587</v>
      </c>
    </row>
    <row r="9" spans="1:14" ht="15" customHeight="1" x14ac:dyDescent="0.2">
      <c r="A9" s="92" t="s">
        <v>25</v>
      </c>
      <c r="B9" s="95">
        <v>31017.851568010057</v>
      </c>
      <c r="C9" s="50">
        <v>24581.794160739042</v>
      </c>
      <c r="D9" s="50">
        <v>22884.154476809999</v>
      </c>
      <c r="E9" s="50">
        <v>20950.56007449</v>
      </c>
      <c r="F9" s="50">
        <v>25575.106615069999</v>
      </c>
      <c r="G9" s="50">
        <v>16443.539873999998</v>
      </c>
      <c r="H9" s="89">
        <v>17366.28831987</v>
      </c>
      <c r="I9" s="86">
        <v>21626.642323707227</v>
      </c>
      <c r="J9" s="50">
        <v>20676.610646852419</v>
      </c>
      <c r="K9" s="50">
        <v>18444.936912197431</v>
      </c>
      <c r="L9" s="50">
        <v>23731.949972432423</v>
      </c>
      <c r="M9" s="50">
        <v>15410.356960450001</v>
      </c>
      <c r="N9" s="102">
        <v>16282.68353901</v>
      </c>
    </row>
    <row r="10" spans="1:14" ht="15" customHeight="1" x14ac:dyDescent="0.2">
      <c r="A10" s="92" t="s">
        <v>26</v>
      </c>
      <c r="B10" s="95">
        <v>11695.865877658889</v>
      </c>
      <c r="C10" s="50">
        <v>9116.0579046046387</v>
      </c>
      <c r="D10" s="50">
        <v>8973.6737574700001</v>
      </c>
      <c r="E10" s="50">
        <v>7635.4039389700001</v>
      </c>
      <c r="F10" s="50">
        <v>8206.95293021</v>
      </c>
      <c r="G10" s="50">
        <v>5343.3850699300001</v>
      </c>
      <c r="H10" s="89">
        <v>5985.7470816100004</v>
      </c>
      <c r="I10" s="86">
        <v>8447.3405634699993</v>
      </c>
      <c r="J10" s="50">
        <v>8252.1007902002912</v>
      </c>
      <c r="K10" s="50">
        <v>6618.96902529</v>
      </c>
      <c r="L10" s="50">
        <v>7140.6213906599996</v>
      </c>
      <c r="M10" s="50">
        <v>4484.8106189</v>
      </c>
      <c r="N10" s="102">
        <v>5004.19091286</v>
      </c>
    </row>
    <row r="11" spans="1:14" ht="15" customHeight="1" x14ac:dyDescent="0.2">
      <c r="A11" s="92" t="s">
        <v>27</v>
      </c>
      <c r="B11" s="95">
        <v>205547.18765339899</v>
      </c>
      <c r="C11" s="50">
        <v>193442.38483686899</v>
      </c>
      <c r="D11" s="50">
        <v>265666.36974660901</v>
      </c>
      <c r="E11" s="50">
        <v>304547.46016572299</v>
      </c>
      <c r="F11" s="50">
        <v>411449.03421901999</v>
      </c>
      <c r="G11" s="50">
        <v>349891.66971241997</v>
      </c>
      <c r="H11" s="89">
        <v>362872.60781517997</v>
      </c>
      <c r="I11" s="86">
        <v>167408.99377895601</v>
      </c>
      <c r="J11" s="50">
        <v>216202.426623715</v>
      </c>
      <c r="K11" s="50">
        <v>250197.34952425485</v>
      </c>
      <c r="L11" s="50">
        <v>332864.5508773186</v>
      </c>
      <c r="M11" s="50">
        <v>283456.14813788998</v>
      </c>
      <c r="N11" s="102">
        <v>294915.77176764002</v>
      </c>
    </row>
    <row r="12" spans="1:14" ht="15" customHeight="1" x14ac:dyDescent="0.2">
      <c r="A12" s="92" t="s">
        <v>28</v>
      </c>
      <c r="B12" s="95">
        <v>965.78345339999998</v>
      </c>
      <c r="C12" s="50">
        <v>771.98947090000001</v>
      </c>
      <c r="D12" s="50">
        <v>819.12551670000005</v>
      </c>
      <c r="E12" s="50">
        <v>820.43539290000001</v>
      </c>
      <c r="F12" s="50">
        <v>718.3725068</v>
      </c>
      <c r="G12" s="50">
        <v>634.05520530000001</v>
      </c>
      <c r="H12" s="89">
        <v>659.36506240000006</v>
      </c>
      <c r="I12" s="86">
        <v>771.98947090000001</v>
      </c>
      <c r="J12" s="50">
        <v>819.12551671999995</v>
      </c>
      <c r="K12" s="50">
        <v>820.43539286999999</v>
      </c>
      <c r="L12" s="50">
        <v>718.3725068</v>
      </c>
      <c r="M12" s="50">
        <v>634.05520530000001</v>
      </c>
      <c r="N12" s="102">
        <v>659.36506240000006</v>
      </c>
    </row>
    <row r="13" spans="1:14" ht="15" customHeight="1" x14ac:dyDescent="0.2">
      <c r="A13" s="92" t="s">
        <v>29</v>
      </c>
      <c r="B13" s="95">
        <v>1080.5240759999999</v>
      </c>
      <c r="C13" s="50">
        <v>1090.1512620000001</v>
      </c>
      <c r="D13" s="50">
        <v>1543.1</v>
      </c>
      <c r="E13" s="50">
        <v>2483.249045</v>
      </c>
      <c r="F13" s="50">
        <v>3311.9012579999999</v>
      </c>
      <c r="G13" s="50">
        <v>2199.5465039999999</v>
      </c>
      <c r="H13" s="89">
        <v>2244.9941520000002</v>
      </c>
      <c r="I13" s="86">
        <v>1090.1512620000001</v>
      </c>
      <c r="J13" s="50">
        <v>1543.09999995</v>
      </c>
      <c r="K13" s="50">
        <v>2483.2490447700002</v>
      </c>
      <c r="L13" s="50">
        <v>3311.9012579999999</v>
      </c>
      <c r="M13" s="50">
        <v>2199.5465039999999</v>
      </c>
      <c r="N13" s="102">
        <v>2244.9941520000002</v>
      </c>
    </row>
    <row r="14" spans="1:14" ht="15" customHeight="1" x14ac:dyDescent="0.2">
      <c r="A14" s="92" t="s">
        <v>30</v>
      </c>
      <c r="B14" s="95">
        <v>5744.7136534276997</v>
      </c>
      <c r="C14" s="50">
        <v>4570.1298372220999</v>
      </c>
      <c r="D14" s="50">
        <v>3092.1102998599999</v>
      </c>
      <c r="E14" s="50">
        <v>1920.7278495400001</v>
      </c>
      <c r="F14" s="50">
        <v>1574.0006959100001</v>
      </c>
      <c r="G14" s="50">
        <v>1096.00923745</v>
      </c>
      <c r="H14" s="89">
        <v>1137.0867710800001</v>
      </c>
      <c r="I14" s="86">
        <v>2657.2098031599999</v>
      </c>
      <c r="J14" s="50">
        <v>2621.8068712205313</v>
      </c>
      <c r="K14" s="50">
        <v>1580.6774446142892</v>
      </c>
      <c r="L14" s="50">
        <v>1528.847025990598</v>
      </c>
      <c r="M14" s="50">
        <v>1069.24942128</v>
      </c>
      <c r="N14" s="102">
        <v>1109.0417689799999</v>
      </c>
    </row>
    <row r="15" spans="1:14" ht="15" customHeight="1" x14ac:dyDescent="0.2">
      <c r="A15" s="92" t="s">
        <v>31</v>
      </c>
      <c r="B15" s="95">
        <v>1028.0822926000001</v>
      </c>
      <c r="C15" s="50">
        <v>760.13523099999998</v>
      </c>
      <c r="D15" s="50">
        <v>735.09034429999997</v>
      </c>
      <c r="E15" s="50">
        <v>682.13777888835591</v>
      </c>
      <c r="F15" s="50">
        <v>623.02609091929367</v>
      </c>
      <c r="G15" s="50">
        <v>295.34431349319999</v>
      </c>
      <c r="H15" s="89">
        <v>365.9008255924</v>
      </c>
      <c r="I15" s="86">
        <v>760.13523099999998</v>
      </c>
      <c r="J15" s="50">
        <v>735.09034430999998</v>
      </c>
      <c r="K15" s="50">
        <v>682.13777828899083</v>
      </c>
      <c r="L15" s="50">
        <v>623.02608932637406</v>
      </c>
      <c r="M15" s="50">
        <v>295.34431557763202</v>
      </c>
      <c r="N15" s="102">
        <v>365.90082908760201</v>
      </c>
    </row>
    <row r="16" spans="1:14" ht="15" customHeight="1" x14ac:dyDescent="0.2">
      <c r="A16" s="92" t="s">
        <v>32</v>
      </c>
      <c r="B16" s="95">
        <v>451.30888898000001</v>
      </c>
      <c r="C16" s="50">
        <v>321.82317397000003</v>
      </c>
      <c r="D16" s="50">
        <v>163.05673909999999</v>
      </c>
      <c r="E16" s="50">
        <v>133.31107489999999</v>
      </c>
      <c r="F16" s="50">
        <v>0</v>
      </c>
      <c r="G16" s="50">
        <v>0</v>
      </c>
      <c r="H16" s="89">
        <v>0</v>
      </c>
      <c r="I16" s="86">
        <v>321.82317397000003</v>
      </c>
      <c r="J16" s="50">
        <v>163.05673906999999</v>
      </c>
      <c r="K16" s="50">
        <v>133.31107489999999</v>
      </c>
      <c r="L16" s="50">
        <v>0</v>
      </c>
      <c r="M16" s="50">
        <v>0</v>
      </c>
      <c r="N16" s="102">
        <v>0</v>
      </c>
    </row>
    <row r="17" spans="1:14" ht="15" customHeight="1" x14ac:dyDescent="0.2">
      <c r="A17" s="92" t="s">
        <v>33</v>
      </c>
      <c r="B17" s="95">
        <v>24114.326049493822</v>
      </c>
      <c r="C17" s="50">
        <v>22244.184005001673</v>
      </c>
      <c r="D17" s="50">
        <v>25043.488422670001</v>
      </c>
      <c r="E17" s="50">
        <v>25123.392460719999</v>
      </c>
      <c r="F17" s="50">
        <v>26549.518350530001</v>
      </c>
      <c r="G17" s="50">
        <v>21135.958687279999</v>
      </c>
      <c r="H17" s="89">
        <v>21511.17368055</v>
      </c>
      <c r="I17" s="86">
        <v>17718.047058100459</v>
      </c>
      <c r="J17" s="50">
        <v>22087.760878269935</v>
      </c>
      <c r="K17" s="50">
        <v>21860.05883964269</v>
      </c>
      <c r="L17" s="50">
        <v>23276.957238685121</v>
      </c>
      <c r="M17" s="50">
        <v>18445.55473281</v>
      </c>
      <c r="N17" s="102">
        <v>18655.06597897</v>
      </c>
    </row>
    <row r="18" spans="1:14" ht="15" customHeight="1" x14ac:dyDescent="0.2">
      <c r="A18" s="92" t="s">
        <v>34</v>
      </c>
      <c r="B18" s="95">
        <v>1085.9841365203599</v>
      </c>
      <c r="C18" s="50">
        <v>797.66117890470002</v>
      </c>
      <c r="D18" s="50">
        <v>755.99160710000001</v>
      </c>
      <c r="E18" s="50">
        <v>1367.0712263</v>
      </c>
      <c r="F18" s="50">
        <v>2564.886606</v>
      </c>
      <c r="G18" s="50">
        <v>1904.303363</v>
      </c>
      <c r="H18" s="89">
        <v>2016.343822</v>
      </c>
      <c r="I18" s="86">
        <v>796.77982922000001</v>
      </c>
      <c r="J18" s="50">
        <v>754.10416850437502</v>
      </c>
      <c r="K18" s="50">
        <v>1365.778281637871</v>
      </c>
      <c r="L18" s="50">
        <v>2563.4089791800002</v>
      </c>
      <c r="M18" s="50">
        <v>1903.3468591400001</v>
      </c>
      <c r="N18" s="102">
        <v>2015.3181105399999</v>
      </c>
    </row>
    <row r="19" spans="1:14" ht="15" customHeight="1" x14ac:dyDescent="0.2">
      <c r="A19" s="92" t="s">
        <v>35</v>
      </c>
      <c r="B19" s="95">
        <v>1839.18310107</v>
      </c>
      <c r="C19" s="50">
        <v>1196.74128245</v>
      </c>
      <c r="D19" s="50">
        <v>443.02495800000003</v>
      </c>
      <c r="E19" s="50">
        <v>383.96658619999999</v>
      </c>
      <c r="F19" s="50">
        <v>413.23915010000002</v>
      </c>
      <c r="G19" s="50">
        <v>265.20166</v>
      </c>
      <c r="H19" s="89">
        <v>282.92496139999997</v>
      </c>
      <c r="I19" s="86">
        <v>1196.74128245</v>
      </c>
      <c r="J19" s="50">
        <v>443.02495801999999</v>
      </c>
      <c r="K19" s="50">
        <v>383.96658615000001</v>
      </c>
      <c r="L19" s="50">
        <v>413.23915010000002</v>
      </c>
      <c r="M19" s="50">
        <v>265.20165996999998</v>
      </c>
      <c r="N19" s="102">
        <v>282.92496141999999</v>
      </c>
    </row>
    <row r="20" spans="1:14" ht="15" customHeight="1" x14ac:dyDescent="0.2">
      <c r="A20" s="92" t="s">
        <v>36</v>
      </c>
      <c r="B20" s="95">
        <v>701.90005188999999</v>
      </c>
      <c r="C20" s="50">
        <v>469.05413435000003</v>
      </c>
      <c r="D20" s="50">
        <v>463.3655928</v>
      </c>
      <c r="E20" s="50">
        <v>231.60564919999999</v>
      </c>
      <c r="F20" s="50">
        <v>260.1575484</v>
      </c>
      <c r="G20" s="50">
        <v>71.689960959999993</v>
      </c>
      <c r="H20" s="89">
        <v>0.8138533</v>
      </c>
      <c r="I20" s="86">
        <v>469.05413435000003</v>
      </c>
      <c r="J20" s="50">
        <v>463.36559276999998</v>
      </c>
      <c r="K20" s="50">
        <v>231.60564915</v>
      </c>
      <c r="L20" s="50">
        <v>260.1575484</v>
      </c>
      <c r="M20" s="50">
        <v>71.689960959999993</v>
      </c>
      <c r="N20" s="102">
        <v>0.8138533</v>
      </c>
    </row>
    <row r="21" spans="1:14" ht="15" customHeight="1" x14ac:dyDescent="0.2">
      <c r="A21" s="92" t="s">
        <v>37</v>
      </c>
      <c r="B21" s="95">
        <v>17247.505930306241</v>
      </c>
      <c r="C21" s="50">
        <v>18916.19626892899</v>
      </c>
      <c r="D21" s="50">
        <v>28537.994754020001</v>
      </c>
      <c r="E21" s="50">
        <v>22450.741712899999</v>
      </c>
      <c r="F21" s="50">
        <v>29943.2142852</v>
      </c>
      <c r="G21" s="50">
        <v>24373.8651694</v>
      </c>
      <c r="H21" s="89">
        <v>25567.357677299999</v>
      </c>
      <c r="I21" s="86">
        <v>18779.379264030002</v>
      </c>
      <c r="J21" s="50">
        <v>28181.832011059356</v>
      </c>
      <c r="K21" s="50">
        <v>22450.741712096944</v>
      </c>
      <c r="L21" s="50">
        <v>29219.85003877306</v>
      </c>
      <c r="M21" s="50">
        <v>23697.633754369999</v>
      </c>
      <c r="N21" s="102">
        <v>24877.946279899999</v>
      </c>
    </row>
    <row r="22" spans="1:14" ht="15" customHeight="1" x14ac:dyDescent="0.2">
      <c r="A22" s="91" t="s">
        <v>38</v>
      </c>
      <c r="B22" s="94">
        <v>333381.51737215847</v>
      </c>
      <c r="C22" s="52">
        <v>310586.37142410123</v>
      </c>
      <c r="D22" s="52">
        <v>393442.93193499884</v>
      </c>
      <c r="E22" s="52">
        <v>427155.79763105127</v>
      </c>
      <c r="F22" s="52">
        <v>554701.54829811922</v>
      </c>
      <c r="G22" s="52">
        <f>SUM(G5:G21)</f>
        <v>457826.70740981319</v>
      </c>
      <c r="H22" s="88">
        <f>SUM(H5:H21)</f>
        <v>477465.51645259239</v>
      </c>
      <c r="I22" s="85">
        <v>266367.69511100382</v>
      </c>
      <c r="J22" s="52">
        <v>328506.25215558149</v>
      </c>
      <c r="K22" s="52">
        <v>355609.55779836356</v>
      </c>
      <c r="L22" s="52">
        <v>456630.10116526147</v>
      </c>
      <c r="M22" s="52">
        <f>SUM(M5:M21)</f>
        <v>375700.94496327761</v>
      </c>
      <c r="N22" s="205">
        <f>SUM(N5:N21)</f>
        <v>392381.28798759758</v>
      </c>
    </row>
    <row r="23" spans="1:14" ht="15" customHeight="1" x14ac:dyDescent="0.2">
      <c r="A23" s="92" t="s">
        <v>39</v>
      </c>
      <c r="B23" s="95">
        <v>46594.270123670118</v>
      </c>
      <c r="C23" s="50">
        <v>50509.258105218461</v>
      </c>
      <c r="D23" s="50">
        <v>46053.255180220003</v>
      </c>
      <c r="E23" s="50">
        <v>46653.707166740001</v>
      </c>
      <c r="F23" s="50">
        <v>47980.823897299997</v>
      </c>
      <c r="G23" s="50">
        <v>47877.579851050003</v>
      </c>
      <c r="H23" s="89">
        <v>48598.27591851</v>
      </c>
      <c r="I23" s="86">
        <v>48560.446580950003</v>
      </c>
      <c r="J23" s="50">
        <v>44176.840059292706</v>
      </c>
      <c r="K23" s="50">
        <v>44537.484532663446</v>
      </c>
      <c r="L23" s="50">
        <v>44041.157036526747</v>
      </c>
      <c r="M23" s="50">
        <v>43316.561208469997</v>
      </c>
      <c r="N23" s="102">
        <v>43973.939297440003</v>
      </c>
    </row>
    <row r="24" spans="1:14" ht="15" customHeight="1" x14ac:dyDescent="0.2">
      <c r="A24" s="92" t="s">
        <v>40</v>
      </c>
      <c r="B24" s="95">
        <v>46090.901497428138</v>
      </c>
      <c r="C24" s="50">
        <v>47776.862313575897</v>
      </c>
      <c r="D24" s="50">
        <v>49140.187179569999</v>
      </c>
      <c r="E24" s="50">
        <v>49229.197408959997</v>
      </c>
      <c r="F24" s="50">
        <v>52686.071919150003</v>
      </c>
      <c r="G24" s="50">
        <v>46031.164904780002</v>
      </c>
      <c r="H24" s="89">
        <v>47393.984495019999</v>
      </c>
      <c r="I24" s="86">
        <v>34083.91134423</v>
      </c>
      <c r="J24" s="50">
        <v>32806.875301812252</v>
      </c>
      <c r="K24" s="50">
        <v>30287.00942899202</v>
      </c>
      <c r="L24" s="50">
        <v>31756.917247415848</v>
      </c>
      <c r="M24" s="50">
        <v>28689.061167989999</v>
      </c>
      <c r="N24" s="102">
        <v>29546.806940089999</v>
      </c>
    </row>
    <row r="25" spans="1:14" ht="15" customHeight="1" x14ac:dyDescent="0.2">
      <c r="A25" s="92" t="s">
        <v>41</v>
      </c>
      <c r="B25" s="95">
        <v>108231.89396151539</v>
      </c>
      <c r="C25" s="50">
        <v>100314.4378403381</v>
      </c>
      <c r="D25" s="50">
        <v>109655.85696053</v>
      </c>
      <c r="E25" s="50">
        <v>108034.66620615</v>
      </c>
      <c r="F25" s="50">
        <v>105471.63715301</v>
      </c>
      <c r="G25" s="50">
        <v>102189.50206714</v>
      </c>
      <c r="H25" s="89">
        <v>103637.39439092</v>
      </c>
      <c r="I25" s="86">
        <v>97263.399613729998</v>
      </c>
      <c r="J25" s="50">
        <v>103846.40120083137</v>
      </c>
      <c r="K25" s="50">
        <v>102319.49566619152</v>
      </c>
      <c r="L25" s="50">
        <v>98100.095828911144</v>
      </c>
      <c r="M25" s="50">
        <v>88295.881907910007</v>
      </c>
      <c r="N25" s="102">
        <v>89435.105145630005</v>
      </c>
    </row>
    <row r="26" spans="1:14" ht="15" customHeight="1" x14ac:dyDescent="0.2">
      <c r="A26" s="92" t="s">
        <v>42</v>
      </c>
      <c r="B26" s="95">
        <v>127.71189790000001</v>
      </c>
      <c r="C26" s="50">
        <v>127.4289196</v>
      </c>
      <c r="D26" s="50">
        <v>129.22292379999999</v>
      </c>
      <c r="E26" s="50">
        <v>125.4710767</v>
      </c>
      <c r="F26" s="50">
        <v>115.2694455</v>
      </c>
      <c r="G26" s="50">
        <v>104.574629</v>
      </c>
      <c r="H26" s="89">
        <v>108.19374910000001</v>
      </c>
      <c r="I26" s="86">
        <v>127.4289196</v>
      </c>
      <c r="J26" s="50">
        <v>129.22292383999999</v>
      </c>
      <c r="K26" s="50">
        <v>125.47107672999999</v>
      </c>
      <c r="L26" s="50">
        <v>115.2694455</v>
      </c>
      <c r="M26" s="50">
        <v>104.574629</v>
      </c>
      <c r="N26" s="102">
        <v>108.19374910000001</v>
      </c>
    </row>
    <row r="27" spans="1:14" ht="15" customHeight="1" x14ac:dyDescent="0.2">
      <c r="A27" s="91" t="s">
        <v>43</v>
      </c>
      <c r="B27" s="94">
        <v>201044.77748051364</v>
      </c>
      <c r="C27" s="52">
        <v>198727.98717873247</v>
      </c>
      <c r="D27" s="52">
        <v>204978.52224412002</v>
      </c>
      <c r="E27" s="52">
        <v>204043.04185854999</v>
      </c>
      <c r="F27" s="52">
        <v>206253.80241496</v>
      </c>
      <c r="G27" s="52">
        <f>SUM(G23:G26)</f>
        <v>196202.82145197</v>
      </c>
      <c r="H27" s="88">
        <f>SUM(H23:H26)</f>
        <v>199737.84855354999</v>
      </c>
      <c r="I27" s="85">
        <v>180035.18645851</v>
      </c>
      <c r="J27" s="52">
        <v>180959.33948577632</v>
      </c>
      <c r="K27" s="52">
        <v>177269.46070457698</v>
      </c>
      <c r="L27" s="52">
        <v>174013.43955835374</v>
      </c>
      <c r="M27" s="52">
        <f>SUM(M23:M26)</f>
        <v>160406.07891337</v>
      </c>
      <c r="N27" s="205">
        <f>SUM(N23:N26)</f>
        <v>163064.04513225998</v>
      </c>
    </row>
    <row r="28" spans="1:14" ht="15" customHeight="1" x14ac:dyDescent="0.2">
      <c r="A28" s="92" t="s">
        <v>44</v>
      </c>
      <c r="B28" s="95">
        <v>23298.093128745684</v>
      </c>
      <c r="C28" s="50">
        <v>25763.963545629431</v>
      </c>
      <c r="D28" s="50">
        <v>29659.776844783304</v>
      </c>
      <c r="E28" s="50">
        <v>38383.439107320468</v>
      </c>
      <c r="F28" s="50">
        <v>40315.95147491496</v>
      </c>
      <c r="G28" s="50">
        <v>34721.506008290642</v>
      </c>
      <c r="H28" s="89">
        <v>34149.642493907479</v>
      </c>
      <c r="I28" s="86">
        <v>24876.391152486343</v>
      </c>
      <c r="J28" s="50">
        <v>27828.029274407585</v>
      </c>
      <c r="K28" s="50">
        <v>34301.074075753138</v>
      </c>
      <c r="L28" s="50">
        <v>32409.354571995998</v>
      </c>
      <c r="M28" s="50">
        <v>26758.699830440641</v>
      </c>
      <c r="N28" s="102">
        <v>25854.521327315651</v>
      </c>
    </row>
    <row r="29" spans="1:14" ht="15" customHeight="1" x14ac:dyDescent="0.2">
      <c r="A29" s="92" t="s">
        <v>45</v>
      </c>
      <c r="B29" s="95">
        <v>43164.183102371724</v>
      </c>
      <c r="C29" s="50">
        <v>34062.930128084306</v>
      </c>
      <c r="D29" s="50">
        <v>39310.387005132077</v>
      </c>
      <c r="E29" s="50">
        <v>48426.979882978143</v>
      </c>
      <c r="F29" s="50">
        <v>47102.681389256228</v>
      </c>
      <c r="G29" s="50">
        <v>34234.435184606438</v>
      </c>
      <c r="H29" s="89">
        <v>35869.066605133376</v>
      </c>
      <c r="I29" s="86">
        <v>28687.974877395758</v>
      </c>
      <c r="J29" s="50">
        <v>32646.167079461829</v>
      </c>
      <c r="K29" s="50">
        <v>40492.845344702015</v>
      </c>
      <c r="L29" s="50">
        <v>35976.677090896665</v>
      </c>
      <c r="M29" s="50">
        <v>28237.248386931395</v>
      </c>
      <c r="N29" s="102">
        <v>29750.243304463103</v>
      </c>
    </row>
    <row r="30" spans="1:14" ht="15" customHeight="1" x14ac:dyDescent="0.2">
      <c r="A30" s="92" t="s">
        <v>46</v>
      </c>
      <c r="B30" s="95">
        <v>51190.584191600901</v>
      </c>
      <c r="C30" s="50">
        <v>55385.815415901365</v>
      </c>
      <c r="D30" s="50">
        <v>60740.19801420861</v>
      </c>
      <c r="E30" s="50">
        <v>61323.919913419355</v>
      </c>
      <c r="F30" s="50">
        <v>59100.610206094083</v>
      </c>
      <c r="G30" s="50">
        <v>42950.79152464708</v>
      </c>
      <c r="H30" s="89">
        <v>44582.716931563416</v>
      </c>
      <c r="I30" s="86">
        <v>45383.598510810589</v>
      </c>
      <c r="J30" s="50">
        <v>48033.46949472939</v>
      </c>
      <c r="K30" s="50">
        <v>49057.640163972166</v>
      </c>
      <c r="L30" s="50">
        <v>45377.812117540918</v>
      </c>
      <c r="M30" s="50">
        <v>31091.353481327878</v>
      </c>
      <c r="N30" s="102">
        <v>32154.035940046961</v>
      </c>
    </row>
    <row r="31" spans="1:14" ht="15" customHeight="1" x14ac:dyDescent="0.2">
      <c r="A31" s="92" t="s">
        <v>47</v>
      </c>
      <c r="B31" s="95">
        <v>63514.008564489995</v>
      </c>
      <c r="C31" s="50">
        <v>57427.22989871</v>
      </c>
      <c r="D31" s="50">
        <v>61367.281042299997</v>
      </c>
      <c r="E31" s="50">
        <v>64785.337496460001</v>
      </c>
      <c r="F31" s="50">
        <v>70480.199417809999</v>
      </c>
      <c r="G31" s="50">
        <v>58115.968306659997</v>
      </c>
      <c r="H31" s="89">
        <v>59743.300040709997</v>
      </c>
      <c r="I31" s="86">
        <v>53311.75002372</v>
      </c>
      <c r="J31" s="50">
        <v>56937.148536699999</v>
      </c>
      <c r="K31" s="50">
        <v>59889.525359787141</v>
      </c>
      <c r="L31" s="50">
        <v>65112.679854122289</v>
      </c>
      <c r="M31" s="50">
        <v>53660.783796930002</v>
      </c>
      <c r="N31" s="102">
        <v>55205.427414370002</v>
      </c>
    </row>
    <row r="32" spans="1:14" ht="15" customHeight="1" x14ac:dyDescent="0.2">
      <c r="A32" s="92" t="s">
        <v>48</v>
      </c>
      <c r="B32" s="95">
        <v>6618.8976753160105</v>
      </c>
      <c r="C32" s="50">
        <v>5390.8702034701791</v>
      </c>
      <c r="D32" s="50">
        <v>4092.43416286</v>
      </c>
      <c r="E32" s="50">
        <v>4296.9155615</v>
      </c>
      <c r="F32" s="50">
        <v>9339.8823820800008</v>
      </c>
      <c r="G32" s="50">
        <v>7392.9921629399996</v>
      </c>
      <c r="H32" s="89">
        <v>7470.8023291199997</v>
      </c>
      <c r="I32" s="86">
        <v>4626.2834227000003</v>
      </c>
      <c r="J32" s="50">
        <v>3759.4114644299998</v>
      </c>
      <c r="K32" s="50">
        <v>4048.83747004</v>
      </c>
      <c r="L32" s="50">
        <v>7365.5397250599999</v>
      </c>
      <c r="M32" s="50">
        <v>5859.6870117400003</v>
      </c>
      <c r="N32" s="102">
        <v>5924.6640116299995</v>
      </c>
    </row>
    <row r="33" spans="1:14" ht="15" customHeight="1" x14ac:dyDescent="0.2">
      <c r="A33" s="92" t="s">
        <v>49</v>
      </c>
      <c r="B33" s="95">
        <v>12607.141665620002</v>
      </c>
      <c r="C33" s="50">
        <v>11545.958064500001</v>
      </c>
      <c r="D33" s="50">
        <v>13161.48452969</v>
      </c>
      <c r="E33" s="50">
        <v>14091.15873082</v>
      </c>
      <c r="F33" s="50">
        <v>15406.551428319999</v>
      </c>
      <c r="G33" s="50">
        <v>13117.25217102</v>
      </c>
      <c r="H33" s="89">
        <v>13574.3635954</v>
      </c>
      <c r="I33" s="86">
        <v>10141.403297950001</v>
      </c>
      <c r="J33" s="50">
        <v>11883.47572654</v>
      </c>
      <c r="K33" s="50">
        <v>12773.5438448</v>
      </c>
      <c r="L33" s="50">
        <v>13460.29864952</v>
      </c>
      <c r="M33" s="50">
        <v>11472.272836349999</v>
      </c>
      <c r="N33" s="102">
        <v>11914.032267590001</v>
      </c>
    </row>
    <row r="34" spans="1:14" ht="15" customHeight="1" x14ac:dyDescent="0.2">
      <c r="A34" s="91" t="s">
        <v>50</v>
      </c>
      <c r="B34" s="94">
        <v>200392.90832814432</v>
      </c>
      <c r="C34" s="52">
        <v>189576.76725629528</v>
      </c>
      <c r="D34" s="52">
        <v>208331.56159897399</v>
      </c>
      <c r="E34" s="52">
        <v>231307.75069249797</v>
      </c>
      <c r="F34" s="52">
        <v>241745.87629847528</v>
      </c>
      <c r="G34" s="52">
        <f>SUM(G28:G33)</f>
        <v>190532.94535816414</v>
      </c>
      <c r="H34" s="88">
        <f>SUM(H28:H33)</f>
        <v>195389.89199583427</v>
      </c>
      <c r="I34" s="85">
        <v>167027.40128506269</v>
      </c>
      <c r="J34" s="52">
        <v>181087.70157626882</v>
      </c>
      <c r="K34" s="52">
        <v>200563.46625905443</v>
      </c>
      <c r="L34" s="52">
        <v>199702.36200913586</v>
      </c>
      <c r="M34" s="52">
        <f>SUM(M28:M33)</f>
        <v>157080.04534371992</v>
      </c>
      <c r="N34" s="205">
        <f>SUM(N28:N33)</f>
        <v>160802.9242654157</v>
      </c>
    </row>
    <row r="35" spans="1:14" ht="15" customHeight="1" x14ac:dyDescent="0.2">
      <c r="A35" s="91" t="s">
        <v>51</v>
      </c>
      <c r="B35" s="94">
        <v>271.805767</v>
      </c>
      <c r="C35" s="52">
        <v>246.08536699999999</v>
      </c>
      <c r="D35" s="52">
        <v>247.21016599999999</v>
      </c>
      <c r="E35" s="52">
        <v>0</v>
      </c>
      <c r="F35" s="52">
        <v>0</v>
      </c>
      <c r="G35" s="52">
        <v>0</v>
      </c>
      <c r="H35" s="88">
        <v>0</v>
      </c>
      <c r="I35" s="85">
        <v>246.0853669</v>
      </c>
      <c r="J35" s="52">
        <v>247.2101663</v>
      </c>
      <c r="K35" s="52">
        <v>0</v>
      </c>
      <c r="L35" s="52">
        <v>0</v>
      </c>
      <c r="M35" s="52">
        <v>0</v>
      </c>
      <c r="N35" s="205">
        <v>0</v>
      </c>
    </row>
    <row r="36" spans="1:14" ht="15" customHeight="1" x14ac:dyDescent="0.2">
      <c r="A36" s="91" t="s">
        <v>52</v>
      </c>
      <c r="B36" s="94">
        <v>8656.4534873499997</v>
      </c>
      <c r="C36" s="52">
        <v>8707.7706460000009</v>
      </c>
      <c r="D36" s="52">
        <v>8965.0111262699993</v>
      </c>
      <c r="E36" s="52">
        <v>10082.542821069999</v>
      </c>
      <c r="F36" s="52">
        <v>12513.71166805</v>
      </c>
      <c r="G36" s="52">
        <v>9883.8033632299994</v>
      </c>
      <c r="H36" s="88">
        <v>10387.3678065</v>
      </c>
      <c r="I36" s="85">
        <v>8186.2935409600004</v>
      </c>
      <c r="J36" s="52">
        <v>8487.4087947900007</v>
      </c>
      <c r="K36" s="52">
        <v>10082.54282133</v>
      </c>
      <c r="L36" s="52">
        <v>12513.711667310001</v>
      </c>
      <c r="M36" s="52">
        <v>9883.8033637900007</v>
      </c>
      <c r="N36" s="205">
        <v>10387.367806980001</v>
      </c>
    </row>
    <row r="37" spans="1:14" ht="15" customHeight="1" x14ac:dyDescent="0.2">
      <c r="A37" s="92" t="s">
        <v>53</v>
      </c>
      <c r="B37" s="95"/>
      <c r="C37" s="50">
        <v>67232.634657325223</v>
      </c>
      <c r="D37" s="50">
        <v>87516.020130238365</v>
      </c>
      <c r="E37" s="50">
        <v>101143.13601062392</v>
      </c>
      <c r="F37" s="50">
        <v>124068.27323610277</v>
      </c>
      <c r="G37" s="50">
        <v>113772.6652441396</v>
      </c>
      <c r="H37" s="89">
        <v>116901.27654951419</v>
      </c>
      <c r="I37" s="86">
        <v>62776.163754909998</v>
      </c>
      <c r="J37" s="50">
        <v>81555.327345612619</v>
      </c>
      <c r="K37" s="50">
        <v>94293.829629217362</v>
      </c>
      <c r="L37" s="50">
        <v>115535.47485225726</v>
      </c>
      <c r="M37" s="50">
        <v>106193.13426642296</v>
      </c>
      <c r="N37" s="102">
        <v>109129.28206639194</v>
      </c>
    </row>
    <row r="38" spans="1:14" ht="15" customHeight="1" x14ac:dyDescent="0.2">
      <c r="A38" s="92" t="s">
        <v>54</v>
      </c>
      <c r="B38" s="95"/>
      <c r="C38" s="50">
        <v>14572.519590095109</v>
      </c>
      <c r="D38" s="50">
        <v>16490.628590920001</v>
      </c>
      <c r="E38" s="50">
        <v>24739.99690599</v>
      </c>
      <c r="F38" s="50">
        <v>34331.545119399998</v>
      </c>
      <c r="G38" s="50">
        <v>30794.248324</v>
      </c>
      <c r="H38" s="89">
        <v>30284.3353059</v>
      </c>
      <c r="I38" s="86">
        <v>12502.283632770001</v>
      </c>
      <c r="J38" s="50">
        <v>14188.255986047716</v>
      </c>
      <c r="K38" s="50">
        <v>22814.691540140735</v>
      </c>
      <c r="L38" s="50">
        <v>25575.619837672846</v>
      </c>
      <c r="M38" s="50">
        <v>23745.014934669998</v>
      </c>
      <c r="N38" s="102">
        <v>23096.5350808</v>
      </c>
    </row>
    <row r="39" spans="1:14" ht="15" customHeight="1" x14ac:dyDescent="0.2">
      <c r="A39" s="92" t="s">
        <v>55</v>
      </c>
      <c r="B39" s="95"/>
      <c r="C39" s="50">
        <v>12642.190527017139</v>
      </c>
      <c r="D39" s="50">
        <v>16919.034481490002</v>
      </c>
      <c r="E39" s="50">
        <v>19306.375828029999</v>
      </c>
      <c r="F39" s="50">
        <v>30283.638333489998</v>
      </c>
      <c r="G39" s="50">
        <v>35548.192404449997</v>
      </c>
      <c r="H39" s="89">
        <v>36973.794026540003</v>
      </c>
      <c r="I39" s="86">
        <v>12637.984207220001</v>
      </c>
      <c r="J39" s="50">
        <v>16919.034481994975</v>
      </c>
      <c r="K39" s="50">
        <v>19306.386863563006</v>
      </c>
      <c r="L39" s="50">
        <v>30283.638333766768</v>
      </c>
      <c r="M39" s="50">
        <v>35548.192402649998</v>
      </c>
      <c r="N39" s="102">
        <v>36973.794025019997</v>
      </c>
    </row>
    <row r="40" spans="1:14" ht="15" customHeight="1" x14ac:dyDescent="0.2">
      <c r="A40" s="92" t="s">
        <v>56</v>
      </c>
      <c r="B40" s="95"/>
      <c r="C40" s="50">
        <v>33759.74990867688</v>
      </c>
      <c r="D40" s="50">
        <v>42677.743089709998</v>
      </c>
      <c r="E40" s="50">
        <v>45491.529885759999</v>
      </c>
      <c r="F40" s="50">
        <v>48490.725439430003</v>
      </c>
      <c r="G40" s="50">
        <v>52907.250705439998</v>
      </c>
      <c r="H40" s="89">
        <v>53936.255477140003</v>
      </c>
      <c r="I40" s="86">
        <v>33755.806375259999</v>
      </c>
      <c r="J40" s="50">
        <v>42677.743089011201</v>
      </c>
      <c r="K40" s="50">
        <v>45491.540191841108</v>
      </c>
      <c r="L40" s="50">
        <v>48490.725438133064</v>
      </c>
      <c r="M40" s="50">
        <v>52907.250704630002</v>
      </c>
      <c r="N40" s="102">
        <v>53936.255478120001</v>
      </c>
    </row>
    <row r="41" spans="1:14" ht="15" customHeight="1" x14ac:dyDescent="0.2">
      <c r="A41" s="91" t="s">
        <v>160</v>
      </c>
      <c r="B41" s="94">
        <v>116059.29793885232</v>
      </c>
      <c r="C41" s="52">
        <v>128207.09468311435</v>
      </c>
      <c r="D41" s="52">
        <v>163603.42629235837</v>
      </c>
      <c r="E41" s="52">
        <v>190681.03863040393</v>
      </c>
      <c r="F41" s="52">
        <v>237174.18212842278</v>
      </c>
      <c r="G41" s="52">
        <f>SUM(G37:G40)</f>
        <v>233022.35667802961</v>
      </c>
      <c r="H41" s="88">
        <f>SUM(H37:H40)</f>
        <v>238095.6613590942</v>
      </c>
      <c r="I41" s="85">
        <v>121672.23797016</v>
      </c>
      <c r="J41" s="52">
        <v>155340.36090266652</v>
      </c>
      <c r="K41" s="52">
        <v>181906.44822476219</v>
      </c>
      <c r="L41" s="52">
        <v>219885.45846182996</v>
      </c>
      <c r="M41" s="52">
        <f>SUM(M37:M40)</f>
        <v>218393.59230837296</v>
      </c>
      <c r="N41" s="205">
        <f>SUM(N37:N40)</f>
        <v>223135.86665033194</v>
      </c>
    </row>
    <row r="42" spans="1:14" ht="15" customHeight="1" x14ac:dyDescent="0.2">
      <c r="A42" s="91" t="s">
        <v>57</v>
      </c>
      <c r="B42" s="94">
        <v>35137.9682002056</v>
      </c>
      <c r="C42" s="52">
        <v>34901.220160199999</v>
      </c>
      <c r="D42" s="52">
        <v>42267.292375500001</v>
      </c>
      <c r="E42" s="52">
        <v>55780.089347660003</v>
      </c>
      <c r="F42" s="52">
        <v>45357.664059499999</v>
      </c>
      <c r="G42" s="52">
        <v>15708.29068849</v>
      </c>
      <c r="H42" s="88">
        <v>15991.229449529999</v>
      </c>
      <c r="I42" s="85">
        <v>41611.212157790003</v>
      </c>
      <c r="J42" s="52">
        <v>25870.593297889998</v>
      </c>
      <c r="K42" s="52">
        <v>37040.706953720059</v>
      </c>
      <c r="L42" s="52">
        <v>45357.664061460884</v>
      </c>
      <c r="M42" s="52">
        <v>15708.29068796</v>
      </c>
      <c r="N42" s="205">
        <v>15991.2294502</v>
      </c>
    </row>
    <row r="43" spans="1:14" ht="15" customHeight="1" x14ac:dyDescent="0.2">
      <c r="A43" s="91" t="s">
        <v>58</v>
      </c>
      <c r="B43" s="94">
        <v>2060.9832407143399</v>
      </c>
      <c r="C43" s="52">
        <v>1277.41357438043</v>
      </c>
      <c r="D43" s="52">
        <v>1171.7021097500001</v>
      </c>
      <c r="E43" s="52">
        <v>1644.3503859699999</v>
      </c>
      <c r="F43" s="52">
        <v>1936.261908123</v>
      </c>
      <c r="G43" s="52">
        <v>1697.26833373</v>
      </c>
      <c r="H43" s="88">
        <v>1778.5803732700001</v>
      </c>
      <c r="I43" s="85">
        <v>1696.916510729</v>
      </c>
      <c r="J43" s="52">
        <v>1171.702109751647</v>
      </c>
      <c r="K43" s="52">
        <v>1644.350385771638</v>
      </c>
      <c r="L43" s="52">
        <v>1936.2619086226296</v>
      </c>
      <c r="M43" s="52">
        <v>1697.26833403</v>
      </c>
      <c r="N43" s="205">
        <v>1778.5803732700001</v>
      </c>
    </row>
    <row r="44" spans="1:14" ht="15" customHeight="1" x14ac:dyDescent="0.2">
      <c r="A44" s="91" t="s">
        <v>59</v>
      </c>
      <c r="B44" s="94">
        <v>17697.998487200002</v>
      </c>
      <c r="C44" s="52">
        <v>19901.95144085</v>
      </c>
      <c r="D44" s="52">
        <v>26043.411049900002</v>
      </c>
      <c r="E44" s="52">
        <v>26171.548606789998</v>
      </c>
      <c r="F44" s="52">
        <v>26712.143823300001</v>
      </c>
      <c r="G44" s="52">
        <v>18578.681779099999</v>
      </c>
      <c r="H44" s="88">
        <v>19419.463052399999</v>
      </c>
      <c r="I44" s="85">
        <v>21350.672979890001</v>
      </c>
      <c r="J44" s="52">
        <v>25810.031355089999</v>
      </c>
      <c r="K44" s="52">
        <v>25928.576014660001</v>
      </c>
      <c r="L44" s="52">
        <v>26433.711157260001</v>
      </c>
      <c r="M44" s="52">
        <v>18375.731678020002</v>
      </c>
      <c r="N44" s="205">
        <v>19213.636640140001</v>
      </c>
    </row>
    <row r="45" spans="1:14" ht="15" customHeight="1" x14ac:dyDescent="0.2">
      <c r="A45" s="91" t="s">
        <v>60</v>
      </c>
      <c r="B45" s="94">
        <v>68.460249000000005</v>
      </c>
      <c r="C45" s="52">
        <v>54.110585</v>
      </c>
      <c r="D45" s="52">
        <v>0</v>
      </c>
      <c r="E45" s="52">
        <v>0</v>
      </c>
      <c r="F45" s="52">
        <v>0</v>
      </c>
      <c r="G45" s="52">
        <v>557.18538220000005</v>
      </c>
      <c r="H45" s="88">
        <v>568.9070504</v>
      </c>
      <c r="I45" s="85">
        <v>54.110584959999997</v>
      </c>
      <c r="J45" s="52">
        <v>0</v>
      </c>
      <c r="K45" s="52">
        <v>0</v>
      </c>
      <c r="L45" s="52">
        <v>0</v>
      </c>
      <c r="M45" s="52">
        <v>377.45118208000002</v>
      </c>
      <c r="N45" s="205">
        <v>385.46463198999999</v>
      </c>
    </row>
    <row r="46" spans="1:14" ht="15" customHeight="1" x14ac:dyDescent="0.2">
      <c r="A46" s="141" t="s">
        <v>115</v>
      </c>
      <c r="B46" s="142">
        <v>945116.93536188651</v>
      </c>
      <c r="C46" s="143">
        <v>917918.8694499936</v>
      </c>
      <c r="D46" s="143">
        <v>1076589.3078231511</v>
      </c>
      <c r="E46" s="143">
        <v>1186218.2076572829</v>
      </c>
      <c r="F46" s="143">
        <v>1376823.7160583101</v>
      </c>
      <c r="G46" s="143">
        <f>G4+G22+G27+G34+G35+G36+G41+G42+G43+G44+G45</f>
        <v>1162498.936102777</v>
      </c>
      <c r="H46" s="144">
        <f>H4+H22+H27+H34+H35+H36+H41+H42+H43+H44+H45</f>
        <v>1200043.4717071308</v>
      </c>
      <c r="I46" s="145">
        <v>809284.63970748626</v>
      </c>
      <c r="J46" s="143">
        <v>932068.92114432785</v>
      </c>
      <c r="K46" s="143">
        <v>1026127.8843159673</v>
      </c>
      <c r="L46" s="143">
        <v>1181244.6262903095</v>
      </c>
      <c r="M46" s="143">
        <f>M4+M22+M27+M34+M35+M36+M41+M42+M43+M44+M45</f>
        <v>991443.35834443045</v>
      </c>
      <c r="N46" s="141">
        <f>N4+N22+N27+N34+N35+N36+N41+N42+N43+N44+N45</f>
        <v>1023439.6832589949</v>
      </c>
    </row>
    <row r="47" spans="1:14" ht="15" customHeight="1" thickBot="1" x14ac:dyDescent="0.25">
      <c r="A47" s="58" t="s">
        <v>213</v>
      </c>
      <c r="B47" s="58"/>
      <c r="C47" s="58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208"/>
    </row>
    <row r="48" spans="1:14" ht="15" customHeight="1" x14ac:dyDescent="0.2">
      <c r="A48" s="227" t="s">
        <v>61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9"/>
    </row>
  </sheetData>
  <mergeCells count="4">
    <mergeCell ref="A1:N1"/>
    <mergeCell ref="I2:N2"/>
    <mergeCell ref="A48:N48"/>
    <mergeCell ref="B2:H2"/>
  </mergeCells>
  <phoneticPr fontId="12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rgb="FFE51D2C"/>
  </sheetPr>
  <dimension ref="A1:O48"/>
  <sheetViews>
    <sheetView zoomScaleNormal="100" workbookViewId="0">
      <selection sqref="A1:O1"/>
    </sheetView>
  </sheetViews>
  <sheetFormatPr defaultColWidth="0" defaultRowHeight="13.5" zeroHeight="1" x14ac:dyDescent="0.2"/>
  <cols>
    <col min="1" max="1" width="43.7109375" style="207" customWidth="1"/>
    <col min="2" max="15" width="13.7109375" style="207" customWidth="1"/>
    <col min="16" max="16384" width="11.42578125" style="182" hidden="1"/>
  </cols>
  <sheetData>
    <row r="1" spans="1:15" s="171" customFormat="1" ht="24" customHeight="1" x14ac:dyDescent="0.2">
      <c r="A1" s="235" t="s">
        <v>190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</row>
    <row r="2" spans="1:15" s="171" customFormat="1" ht="24" customHeight="1" x14ac:dyDescent="0.2">
      <c r="A2" s="140"/>
      <c r="B2" s="230" t="s">
        <v>62</v>
      </c>
      <c r="C2" s="231"/>
      <c r="D2" s="231"/>
      <c r="E2" s="231"/>
      <c r="F2" s="231"/>
      <c r="G2" s="231"/>
      <c r="H2" s="231"/>
      <c r="I2" s="232"/>
      <c r="J2" s="233" t="s">
        <v>63</v>
      </c>
      <c r="K2" s="234"/>
      <c r="L2" s="234"/>
      <c r="M2" s="234"/>
      <c r="N2" s="234"/>
      <c r="O2" s="234"/>
    </row>
    <row r="3" spans="1:15" s="170" customFormat="1" ht="15" customHeight="1" x14ac:dyDescent="0.2">
      <c r="A3" s="90" t="s">
        <v>64</v>
      </c>
      <c r="B3" s="93">
        <v>2017</v>
      </c>
      <c r="C3" s="45">
        <v>2018</v>
      </c>
      <c r="D3" s="45">
        <v>2019</v>
      </c>
      <c r="E3" s="45">
        <v>2020</v>
      </c>
      <c r="F3" s="45">
        <v>2021</v>
      </c>
      <c r="G3" s="45" t="s">
        <v>221</v>
      </c>
      <c r="H3" s="45" t="s">
        <v>222</v>
      </c>
      <c r="I3" s="87" t="s">
        <v>65</v>
      </c>
      <c r="J3" s="84">
        <v>2019</v>
      </c>
      <c r="K3" s="45">
        <v>2020</v>
      </c>
      <c r="L3" s="45">
        <v>2021</v>
      </c>
      <c r="M3" s="45" t="s">
        <v>221</v>
      </c>
      <c r="N3" s="45" t="s">
        <v>222</v>
      </c>
      <c r="O3" s="176" t="s">
        <v>65</v>
      </c>
    </row>
    <row r="4" spans="1:15" ht="15" customHeight="1" x14ac:dyDescent="0.2">
      <c r="A4" s="91" t="s">
        <v>20</v>
      </c>
      <c r="B4" s="96">
        <v>1083.26682834999</v>
      </c>
      <c r="C4" s="48">
        <v>2603.7275593700001</v>
      </c>
      <c r="D4" s="48">
        <v>-2863.7980350900002</v>
      </c>
      <c r="E4" s="48">
        <v>3441.5991796899998</v>
      </c>
      <c r="F4" s="48">
        <v>5282.3380142599999</v>
      </c>
      <c r="G4" s="48">
        <v>-126.29892391</v>
      </c>
      <c r="H4" s="48">
        <v>288.67771134999998</v>
      </c>
      <c r="I4" s="88">
        <v>2830.5832364399998</v>
      </c>
      <c r="J4" s="98">
        <v>-2991.9307073300001</v>
      </c>
      <c r="K4" s="48">
        <v>4049.5816315799998</v>
      </c>
      <c r="L4" s="48">
        <v>4088.5568627120001</v>
      </c>
      <c r="M4" s="48">
        <v>-80.978263659999996</v>
      </c>
      <c r="N4" s="48">
        <v>346.95848302000002</v>
      </c>
      <c r="O4" s="204">
        <v>2155.8807749399998</v>
      </c>
    </row>
    <row r="5" spans="1:15" ht="15" customHeight="1" x14ac:dyDescent="0.2">
      <c r="A5" s="92" t="s">
        <v>21</v>
      </c>
      <c r="B5" s="95">
        <v>-39.469504999999998</v>
      </c>
      <c r="C5" s="50">
        <v>-1.694474</v>
      </c>
      <c r="D5" s="50">
        <v>-91.258416999999994</v>
      </c>
      <c r="E5" s="50">
        <v>8.6900910000000007</v>
      </c>
      <c r="F5" s="50">
        <v>-152.358768</v>
      </c>
      <c r="G5" s="50">
        <v>0</v>
      </c>
      <c r="H5" s="50">
        <v>0</v>
      </c>
      <c r="I5" s="89">
        <v>-170.970651</v>
      </c>
      <c r="J5" s="86">
        <v>11.301012999999999</v>
      </c>
      <c r="K5" s="50">
        <v>8.6900910000000007</v>
      </c>
      <c r="L5" s="50">
        <v>-152.358768</v>
      </c>
      <c r="M5" s="50">
        <v>0</v>
      </c>
      <c r="N5" s="50">
        <v>0</v>
      </c>
      <c r="O5" s="102">
        <v>-170.970651</v>
      </c>
    </row>
    <row r="6" spans="1:15" ht="15" customHeight="1" x14ac:dyDescent="0.2">
      <c r="A6" s="92" t="s">
        <v>22</v>
      </c>
      <c r="B6" s="95">
        <v>0</v>
      </c>
      <c r="C6" s="50">
        <v>0</v>
      </c>
      <c r="D6" s="50">
        <v>3123.410402</v>
      </c>
      <c r="E6" s="50">
        <v>46.691879999999998</v>
      </c>
      <c r="F6" s="50">
        <v>1983.4584749999999</v>
      </c>
      <c r="G6" s="50">
        <v>-105.35723376999999</v>
      </c>
      <c r="H6" s="50">
        <v>40.709980000000002</v>
      </c>
      <c r="I6" s="89">
        <v>1968.05953623</v>
      </c>
      <c r="J6" s="86">
        <v>3123.4104017999998</v>
      </c>
      <c r="K6" s="50">
        <v>5.5763824</v>
      </c>
      <c r="L6" s="50">
        <v>1639.7464749999999</v>
      </c>
      <c r="M6" s="50">
        <v>-105.35723376999999</v>
      </c>
      <c r="N6" s="50">
        <v>40.709980000000002</v>
      </c>
      <c r="O6" s="102">
        <v>1788.76041203</v>
      </c>
    </row>
    <row r="7" spans="1:15" ht="15" customHeight="1" x14ac:dyDescent="0.2">
      <c r="A7" s="92" t="s">
        <v>23</v>
      </c>
      <c r="B7" s="95">
        <v>3524.8513864878178</v>
      </c>
      <c r="C7" s="50">
        <v>5233.2982297955359</v>
      </c>
      <c r="D7" s="50">
        <v>-6374.4048366200004</v>
      </c>
      <c r="E7" s="50">
        <v>35.342697579999999</v>
      </c>
      <c r="F7" s="50">
        <v>3819.2852487599998</v>
      </c>
      <c r="G7" s="50">
        <v>111.82645959</v>
      </c>
      <c r="H7" s="50">
        <v>786.61488337000003</v>
      </c>
      <c r="I7" s="89">
        <v>-255.00115998999999</v>
      </c>
      <c r="J7" s="86">
        <v>-5201.9983961770004</v>
      </c>
      <c r="K7" s="50">
        <v>-777.46998861199995</v>
      </c>
      <c r="L7" s="50">
        <v>1510.17009218</v>
      </c>
      <c r="M7" s="50">
        <v>-92.565395670000001</v>
      </c>
      <c r="N7" s="50">
        <v>663.78222453000001</v>
      </c>
      <c r="O7" s="102">
        <v>-1286.6896737699999</v>
      </c>
    </row>
    <row r="8" spans="1:15" ht="15" customHeight="1" x14ac:dyDescent="0.2">
      <c r="A8" s="92" t="s">
        <v>24</v>
      </c>
      <c r="B8" s="95">
        <v>46.652821029999998</v>
      </c>
      <c r="C8" s="50">
        <v>-290.72008441999998</v>
      </c>
      <c r="D8" s="50">
        <v>-108.50283457</v>
      </c>
      <c r="E8" s="50">
        <v>-67.275870170000005</v>
      </c>
      <c r="F8" s="50">
        <v>-8.2433689599999997</v>
      </c>
      <c r="G8" s="50">
        <v>-2.52101</v>
      </c>
      <c r="H8" s="50">
        <v>1.58756845</v>
      </c>
      <c r="I8" s="89">
        <v>-171.16601903</v>
      </c>
      <c r="J8" s="86">
        <v>-108.50283457</v>
      </c>
      <c r="K8" s="50">
        <v>-67.275870170000005</v>
      </c>
      <c r="L8" s="50">
        <v>-8.2433689599999997</v>
      </c>
      <c r="M8" s="50">
        <v>-2.52101</v>
      </c>
      <c r="N8" s="50">
        <v>1.58756845</v>
      </c>
      <c r="O8" s="102">
        <v>-171.16601903</v>
      </c>
    </row>
    <row r="9" spans="1:15" ht="15" customHeight="1" x14ac:dyDescent="0.2">
      <c r="A9" s="92" t="s">
        <v>25</v>
      </c>
      <c r="B9" s="95">
        <v>3305.0528049123</v>
      </c>
      <c r="C9" s="50">
        <v>-1180.7962469551157</v>
      </c>
      <c r="D9" s="50">
        <v>-5345.7212229998222</v>
      </c>
      <c r="E9" s="50">
        <v>-1651.55118621</v>
      </c>
      <c r="F9" s="50">
        <v>-19.390089289999999</v>
      </c>
      <c r="G9" s="50">
        <v>-188.2668414</v>
      </c>
      <c r="H9" s="50">
        <v>-96.462727990000005</v>
      </c>
      <c r="I9" s="89">
        <v>-2195.04655748</v>
      </c>
      <c r="J9" s="86">
        <v>-5123.2131632945229</v>
      </c>
      <c r="K9" s="50">
        <v>-1857.8801399399999</v>
      </c>
      <c r="L9" s="50">
        <v>1107.39605835</v>
      </c>
      <c r="M9" s="50">
        <v>-181.07168002</v>
      </c>
      <c r="N9" s="50">
        <v>-88.982354000000001</v>
      </c>
      <c r="O9" s="102">
        <v>-1776.2057018999999</v>
      </c>
    </row>
    <row r="10" spans="1:15" ht="15" customHeight="1" x14ac:dyDescent="0.2">
      <c r="A10" s="92" t="s">
        <v>26</v>
      </c>
      <c r="B10" s="95">
        <v>-107.51657317</v>
      </c>
      <c r="C10" s="50">
        <v>-733.55658344999995</v>
      </c>
      <c r="D10" s="50">
        <v>-1836.48836701</v>
      </c>
      <c r="E10" s="50">
        <v>-757.24496614999998</v>
      </c>
      <c r="F10" s="50">
        <v>595.76330962999998</v>
      </c>
      <c r="G10" s="50">
        <v>-144.03700627000001</v>
      </c>
      <c r="H10" s="50">
        <v>-46.964493969999999</v>
      </c>
      <c r="I10" s="89">
        <v>-402.78445980999999</v>
      </c>
      <c r="J10" s="86">
        <v>-1682.0646760699999</v>
      </c>
      <c r="K10" s="50">
        <v>-921.44919158000005</v>
      </c>
      <c r="L10" s="50">
        <v>605.15428498999995</v>
      </c>
      <c r="M10" s="50">
        <v>-146.35928541000001</v>
      </c>
      <c r="N10" s="50">
        <v>-61.975914719999992</v>
      </c>
      <c r="O10" s="102">
        <v>-522.53236609999999</v>
      </c>
    </row>
    <row r="11" spans="1:15" ht="15" customHeight="1" x14ac:dyDescent="0.2">
      <c r="A11" s="92" t="s">
        <v>27</v>
      </c>
      <c r="B11" s="95">
        <v>8361.3698286955405</v>
      </c>
      <c r="C11" s="50">
        <v>16218.054631454601</v>
      </c>
      <c r="D11" s="50">
        <v>18859.771978872999</v>
      </c>
      <c r="E11" s="50">
        <v>27835.93652264</v>
      </c>
      <c r="F11" s="50">
        <v>29152.607067870002</v>
      </c>
      <c r="G11" s="50">
        <v>969.64731200000006</v>
      </c>
      <c r="H11" s="50">
        <v>-2628.9964005800002</v>
      </c>
      <c r="I11" s="89">
        <v>5438.1246578800001</v>
      </c>
      <c r="J11" s="86">
        <v>12772.804127334701</v>
      </c>
      <c r="K11" s="50">
        <v>25617.353211846999</v>
      </c>
      <c r="L11" s="50">
        <v>21812.187092543001</v>
      </c>
      <c r="M11" s="50">
        <v>-384.61442037</v>
      </c>
      <c r="N11" s="50">
        <v>-1751.5228949100001</v>
      </c>
      <c r="O11" s="102">
        <v>7585.2243806500001</v>
      </c>
    </row>
    <row r="12" spans="1:15" ht="15" customHeight="1" x14ac:dyDescent="0.2">
      <c r="A12" s="92" t="s">
        <v>28</v>
      </c>
      <c r="B12" s="95">
        <v>47.509897100000003</v>
      </c>
      <c r="C12" s="50">
        <v>-145.60158480000001</v>
      </c>
      <c r="D12" s="50">
        <v>46.450146500000002</v>
      </c>
      <c r="E12" s="50">
        <v>3.5556237999999998</v>
      </c>
      <c r="F12" s="50">
        <v>-61.781408820000003</v>
      </c>
      <c r="G12" s="50">
        <v>-1.917675</v>
      </c>
      <c r="H12" s="50">
        <v>-2.3550000000000001E-2</v>
      </c>
      <c r="I12" s="89">
        <v>-30.081898290000002</v>
      </c>
      <c r="J12" s="86">
        <v>46.45014647</v>
      </c>
      <c r="K12" s="50">
        <v>3.5556238200000001</v>
      </c>
      <c r="L12" s="50">
        <v>-61.781408820000003</v>
      </c>
      <c r="M12" s="50">
        <v>-1.917675</v>
      </c>
      <c r="N12" s="50">
        <v>-2.3550000000000001E-2</v>
      </c>
      <c r="O12" s="102">
        <v>-30.081898290000002</v>
      </c>
    </row>
    <row r="13" spans="1:15" ht="15" customHeight="1" x14ac:dyDescent="0.2">
      <c r="A13" s="92" t="s">
        <v>29</v>
      </c>
      <c r="B13" s="95">
        <v>218.9503924</v>
      </c>
      <c r="C13" s="50">
        <v>220.79709</v>
      </c>
      <c r="D13" s="50">
        <v>45.627485999999998</v>
      </c>
      <c r="E13" s="50">
        <v>463.7436763</v>
      </c>
      <c r="F13" s="50">
        <v>191.29590580000001</v>
      </c>
      <c r="G13" s="50">
        <v>-10.315275</v>
      </c>
      <c r="H13" s="50">
        <v>5.754365</v>
      </c>
      <c r="I13" s="89">
        <v>-49.486546099999998</v>
      </c>
      <c r="J13" s="86">
        <v>45.627485999999998</v>
      </c>
      <c r="K13" s="50">
        <v>463.74367625999997</v>
      </c>
      <c r="L13" s="50">
        <v>191.29590580000001</v>
      </c>
      <c r="M13" s="50">
        <v>-10.315275</v>
      </c>
      <c r="N13" s="50">
        <v>5.754365</v>
      </c>
      <c r="O13" s="102">
        <v>-49.486546099999998</v>
      </c>
    </row>
    <row r="14" spans="1:15" ht="15" customHeight="1" x14ac:dyDescent="0.2">
      <c r="A14" s="92" t="s">
        <v>30</v>
      </c>
      <c r="B14" s="95">
        <v>432.31680353000002</v>
      </c>
      <c r="C14" s="50">
        <v>-400.45353079</v>
      </c>
      <c r="D14" s="50">
        <v>-2049.0211853199999</v>
      </c>
      <c r="E14" s="50">
        <v>-1022.67944391</v>
      </c>
      <c r="F14" s="50">
        <v>-462.33710987000001</v>
      </c>
      <c r="G14" s="50">
        <v>-9.8099996199999993</v>
      </c>
      <c r="H14" s="50">
        <v>-13.8222424</v>
      </c>
      <c r="I14" s="89">
        <v>-130.20464865</v>
      </c>
      <c r="J14" s="86">
        <v>-420.74717136999999</v>
      </c>
      <c r="K14" s="50">
        <v>-950.6847219</v>
      </c>
      <c r="L14" s="50">
        <v>-110.40411526</v>
      </c>
      <c r="M14" s="50">
        <v>-9.9071267699999996</v>
      </c>
      <c r="N14" s="50">
        <v>-13.823329899999999</v>
      </c>
      <c r="O14" s="102">
        <v>-134.68202873000001</v>
      </c>
    </row>
    <row r="15" spans="1:15" ht="15" customHeight="1" x14ac:dyDescent="0.2">
      <c r="A15" s="92" t="s">
        <v>31</v>
      </c>
      <c r="B15" s="95">
        <v>-153.54450201</v>
      </c>
      <c r="C15" s="50">
        <v>30.09722172</v>
      </c>
      <c r="D15" s="50">
        <v>-121.201063036721</v>
      </c>
      <c r="E15" s="50">
        <v>1.0744368515432381</v>
      </c>
      <c r="F15" s="50">
        <v>92.040599162924465</v>
      </c>
      <c r="G15" s="50">
        <v>6.7360300000000004</v>
      </c>
      <c r="H15" s="50">
        <v>4.4729185009999997</v>
      </c>
      <c r="I15" s="89">
        <v>-71.507759139000001</v>
      </c>
      <c r="J15" s="86">
        <v>-131.17742354000001</v>
      </c>
      <c r="K15" s="50">
        <v>1.0785479537974401</v>
      </c>
      <c r="L15" s="50">
        <v>92.041205826246113</v>
      </c>
      <c r="M15" s="50">
        <v>6.7360300000000004</v>
      </c>
      <c r="N15" s="50">
        <v>4.4729185009999997</v>
      </c>
      <c r="O15" s="102">
        <v>-71.507759139000001</v>
      </c>
    </row>
    <row r="16" spans="1:15" ht="15" customHeight="1" x14ac:dyDescent="0.2">
      <c r="A16" s="92" t="s">
        <v>32</v>
      </c>
      <c r="B16" s="95">
        <v>-63.921094580000002</v>
      </c>
      <c r="C16" s="50">
        <v>-101.05475324</v>
      </c>
      <c r="D16" s="50">
        <v>-191.32016818</v>
      </c>
      <c r="E16" s="50">
        <v>8.2512715399999994</v>
      </c>
      <c r="F16" s="50">
        <v>-12.07775073</v>
      </c>
      <c r="G16" s="50">
        <v>0</v>
      </c>
      <c r="H16" s="50">
        <v>0</v>
      </c>
      <c r="I16" s="89">
        <v>0</v>
      </c>
      <c r="J16" s="86">
        <v>-91.233633879999999</v>
      </c>
      <c r="K16" s="50">
        <v>8.2512715399999994</v>
      </c>
      <c r="L16" s="50">
        <v>0</v>
      </c>
      <c r="M16" s="50">
        <v>0</v>
      </c>
      <c r="N16" s="50">
        <v>0</v>
      </c>
      <c r="O16" s="102">
        <v>0</v>
      </c>
    </row>
    <row r="17" spans="1:15" ht="15" customHeight="1" x14ac:dyDescent="0.2">
      <c r="A17" s="92" t="s">
        <v>33</v>
      </c>
      <c r="B17" s="95">
        <v>-5161.6037030099997</v>
      </c>
      <c r="C17" s="50">
        <v>982.3346636</v>
      </c>
      <c r="D17" s="50">
        <v>1161.9831372016861</v>
      </c>
      <c r="E17" s="50">
        <v>-422.39188952000001</v>
      </c>
      <c r="F17" s="50">
        <v>-4304.3604057499997</v>
      </c>
      <c r="G17" s="50">
        <v>-28.573999109999999</v>
      </c>
      <c r="H17" s="50">
        <v>88.050223020000004</v>
      </c>
      <c r="I17" s="89">
        <v>-561.53659282000001</v>
      </c>
      <c r="J17" s="86">
        <v>1863.3150527989999</v>
      </c>
      <c r="K17" s="50">
        <v>-671.31941386000005</v>
      </c>
      <c r="L17" s="50">
        <v>-2954.0544252899999</v>
      </c>
      <c r="M17" s="50">
        <v>-35.453104209999999</v>
      </c>
      <c r="N17" s="50">
        <v>-17.201003419999999</v>
      </c>
      <c r="O17" s="102">
        <v>-434.56658614999998</v>
      </c>
    </row>
    <row r="18" spans="1:15" ht="15" customHeight="1" x14ac:dyDescent="0.2">
      <c r="A18" s="92" t="s">
        <v>34</v>
      </c>
      <c r="B18" s="95">
        <v>-697.73430799000005</v>
      </c>
      <c r="C18" s="50">
        <v>-95.734564879999994</v>
      </c>
      <c r="D18" s="50">
        <v>-64.829745840000001</v>
      </c>
      <c r="E18" s="50">
        <v>314.39744424999998</v>
      </c>
      <c r="F18" s="50">
        <v>878.89116895999996</v>
      </c>
      <c r="G18" s="50">
        <v>-3.5769983999999999</v>
      </c>
      <c r="H18" s="50">
        <v>15.8664889</v>
      </c>
      <c r="I18" s="89">
        <v>191.30227360000001</v>
      </c>
      <c r="J18" s="86">
        <v>-65.688817839999999</v>
      </c>
      <c r="K18" s="50">
        <v>315.13916125999998</v>
      </c>
      <c r="L18" s="50">
        <v>878.89116897600002</v>
      </c>
      <c r="M18" s="50">
        <v>-3.5769984300000002</v>
      </c>
      <c r="N18" s="50">
        <v>15.866488950000001</v>
      </c>
      <c r="O18" s="102">
        <v>191.30227360999999</v>
      </c>
    </row>
    <row r="19" spans="1:15" ht="15" customHeight="1" x14ac:dyDescent="0.2">
      <c r="A19" s="92" t="s">
        <v>35</v>
      </c>
      <c r="B19" s="95">
        <v>-26.066866210000001</v>
      </c>
      <c r="C19" s="50">
        <v>-154.67499124</v>
      </c>
      <c r="D19" s="50">
        <v>-854.08996273000002</v>
      </c>
      <c r="E19" s="50">
        <v>-29.290829509999998</v>
      </c>
      <c r="F19" s="50">
        <v>-15.557326890000001</v>
      </c>
      <c r="G19" s="50">
        <v>-1.0505997</v>
      </c>
      <c r="H19" s="50">
        <v>-1.4773588</v>
      </c>
      <c r="I19" s="89">
        <v>-23.136016890000001</v>
      </c>
      <c r="J19" s="86">
        <v>-236.1876833</v>
      </c>
      <c r="K19" s="50">
        <v>-29.290829509999998</v>
      </c>
      <c r="L19" s="50">
        <v>-15.557326890000001</v>
      </c>
      <c r="M19" s="50">
        <v>-1.0505997</v>
      </c>
      <c r="N19" s="50">
        <v>-1.4773588</v>
      </c>
      <c r="O19" s="102">
        <v>-23.136016890000001</v>
      </c>
    </row>
    <row r="20" spans="1:15" ht="15" customHeight="1" x14ac:dyDescent="0.2">
      <c r="A20" s="92" t="s">
        <v>36</v>
      </c>
      <c r="B20" s="95">
        <v>-128.933694</v>
      </c>
      <c r="C20" s="50">
        <v>-151.25267271000001</v>
      </c>
      <c r="D20" s="50">
        <v>-133.90216115999999</v>
      </c>
      <c r="E20" s="50">
        <v>-21.622341339999998</v>
      </c>
      <c r="F20" s="50">
        <v>-10.672026600000001</v>
      </c>
      <c r="G20" s="50">
        <v>0</v>
      </c>
      <c r="H20" s="50">
        <v>0</v>
      </c>
      <c r="I20" s="89">
        <v>-0.26500280999999998</v>
      </c>
      <c r="J20" s="86">
        <v>-133.90216115999999</v>
      </c>
      <c r="K20" s="50">
        <v>-21.622341339999998</v>
      </c>
      <c r="L20" s="50">
        <v>-10.672026600000001</v>
      </c>
      <c r="M20" s="50">
        <v>0</v>
      </c>
      <c r="N20" s="50">
        <v>0</v>
      </c>
      <c r="O20" s="102">
        <v>-0.26500280999999998</v>
      </c>
    </row>
    <row r="21" spans="1:15" ht="15" customHeight="1" x14ac:dyDescent="0.2">
      <c r="A21" s="92" t="s">
        <v>37</v>
      </c>
      <c r="B21" s="95">
        <v>2424.0238026900001</v>
      </c>
      <c r="C21" s="50">
        <v>2523.41498594</v>
      </c>
      <c r="D21" s="50">
        <v>4486.4198857299998</v>
      </c>
      <c r="E21" s="50">
        <v>907.15287950000004</v>
      </c>
      <c r="F21" s="50">
        <v>2017.7010291500001</v>
      </c>
      <c r="G21" s="50">
        <v>81.345054390000001</v>
      </c>
      <c r="H21" s="50">
        <v>-15.50525229</v>
      </c>
      <c r="I21" s="89">
        <v>838.92845374000001</v>
      </c>
      <c r="J21" s="86">
        <v>4295.4232451400003</v>
      </c>
      <c r="K21" s="50">
        <v>1221.294907122</v>
      </c>
      <c r="L21" s="50">
        <v>1508.00048857</v>
      </c>
      <c r="M21" s="50">
        <v>93.309361030000005</v>
      </c>
      <c r="N21" s="50">
        <v>-34.206267089999997</v>
      </c>
      <c r="O21" s="102">
        <v>621.10605846999999</v>
      </c>
    </row>
    <row r="22" spans="1:15" ht="15" customHeight="1" x14ac:dyDescent="0.2">
      <c r="A22" s="91" t="s">
        <v>38</v>
      </c>
      <c r="B22" s="94">
        <v>11981.937490875658</v>
      </c>
      <c r="C22" s="52">
        <v>21952.45733602504</v>
      </c>
      <c r="D22" s="52">
        <v>10552.923071838159</v>
      </c>
      <c r="E22" s="52">
        <v>25652.779996651545</v>
      </c>
      <c r="F22" s="52">
        <v>33684.264549422915</v>
      </c>
      <c r="G22" s="52">
        <f>SUM(G5:G21)</f>
        <v>674.12821770999994</v>
      </c>
      <c r="H22" s="52">
        <f>SUM(H5:H21)</f>
        <v>-1860.1955987890003</v>
      </c>
      <c r="I22" s="88">
        <f>SUM(I5:I21)</f>
        <v>4375.2276094409999</v>
      </c>
      <c r="J22" s="85">
        <v>8963.6155113422265</v>
      </c>
      <c r="K22" s="52">
        <v>22347.690376290797</v>
      </c>
      <c r="L22" s="52">
        <v>26031.811332415244</v>
      </c>
      <c r="M22" s="52">
        <f>SUM(M5:M21)</f>
        <v>-874.66441332000011</v>
      </c>
      <c r="N22" s="52">
        <f>SUM(N5:N21)</f>
        <v>-1237.0391274089998</v>
      </c>
      <c r="O22" s="205">
        <f>SUM(O5:O21)</f>
        <v>5515.1028748510007</v>
      </c>
    </row>
    <row r="23" spans="1:15" ht="15" customHeight="1" x14ac:dyDescent="0.2">
      <c r="A23" s="92" t="s">
        <v>39</v>
      </c>
      <c r="B23" s="95">
        <v>9534.81398273999</v>
      </c>
      <c r="C23" s="50">
        <v>4237.3584939800003</v>
      </c>
      <c r="D23" s="50">
        <v>-4385.17067572</v>
      </c>
      <c r="E23" s="50">
        <v>823.56791265000004</v>
      </c>
      <c r="F23" s="50">
        <v>1560.2478024500001</v>
      </c>
      <c r="G23" s="50">
        <v>-1625.4394377900001</v>
      </c>
      <c r="H23" s="50">
        <v>303.08186123000002</v>
      </c>
      <c r="I23" s="89">
        <v>3640.96824259</v>
      </c>
      <c r="J23" s="86">
        <v>-4442.1962144400004</v>
      </c>
      <c r="K23" s="50">
        <v>1335.4876494</v>
      </c>
      <c r="L23" s="50">
        <v>459.21928314299998</v>
      </c>
      <c r="M23" s="50">
        <v>-1123.39178434</v>
      </c>
      <c r="N23" s="50">
        <v>270.41919729</v>
      </c>
      <c r="O23" s="102">
        <v>2731.8528721700004</v>
      </c>
    </row>
    <row r="24" spans="1:15" ht="15" customHeight="1" x14ac:dyDescent="0.2">
      <c r="A24" s="92" t="s">
        <v>40</v>
      </c>
      <c r="B24" s="95">
        <v>4130.3957276400297</v>
      </c>
      <c r="C24" s="50">
        <v>1950.8415593699999</v>
      </c>
      <c r="D24" s="50">
        <v>670.38309278999998</v>
      </c>
      <c r="E24" s="50">
        <v>439.62831526999997</v>
      </c>
      <c r="F24" s="50">
        <v>5429.70500722</v>
      </c>
      <c r="G24" s="50">
        <v>-119.47836201</v>
      </c>
      <c r="H24" s="50">
        <v>89.102316090000002</v>
      </c>
      <c r="I24" s="89">
        <v>4255.2304747899998</v>
      </c>
      <c r="J24" s="86">
        <v>-1092.676594</v>
      </c>
      <c r="K24" s="50">
        <v>-1838.8378811699999</v>
      </c>
      <c r="L24" s="50">
        <v>3210.9109994400001</v>
      </c>
      <c r="M24" s="50">
        <v>-769.25559520000002</v>
      </c>
      <c r="N24" s="50">
        <v>41.875696759999997</v>
      </c>
      <c r="O24" s="102">
        <v>2559.0632317999998</v>
      </c>
    </row>
    <row r="25" spans="1:15" ht="15" customHeight="1" x14ac:dyDescent="0.2">
      <c r="A25" s="92" t="s">
        <v>41</v>
      </c>
      <c r="B25" s="95">
        <v>12329.689375100001</v>
      </c>
      <c r="C25" s="50">
        <v>-6993.9432373400005</v>
      </c>
      <c r="D25" s="50">
        <v>8505.2947573599995</v>
      </c>
      <c r="E25" s="50">
        <v>-985.39558721000003</v>
      </c>
      <c r="F25" s="50">
        <v>1322.44671748</v>
      </c>
      <c r="G25" s="50">
        <v>203.78686887999999</v>
      </c>
      <c r="H25" s="50">
        <v>-285.11103441</v>
      </c>
      <c r="I25" s="89">
        <v>6773.6526910700004</v>
      </c>
      <c r="J25" s="86">
        <v>7210.60370857</v>
      </c>
      <c r="K25" s="50">
        <v>-1123.3854529800001</v>
      </c>
      <c r="L25" s="50">
        <v>1084.64781397</v>
      </c>
      <c r="M25" s="50">
        <v>-93.214076380000407</v>
      </c>
      <c r="N25" s="50">
        <v>-1.1431050199998001</v>
      </c>
      <c r="O25" s="102">
        <v>-869.44875810999986</v>
      </c>
    </row>
    <row r="26" spans="1:15" ht="15" customHeight="1" x14ac:dyDescent="0.2">
      <c r="A26" s="92" t="s">
        <v>42</v>
      </c>
      <c r="B26" s="95">
        <v>0</v>
      </c>
      <c r="C26" s="50">
        <v>0</v>
      </c>
      <c r="D26" s="50">
        <v>-1.0724199999999999</v>
      </c>
      <c r="E26" s="50">
        <v>-3.3509600000000002</v>
      </c>
      <c r="F26" s="50">
        <v>-2.8820999999999999</v>
      </c>
      <c r="G26" s="50">
        <v>-0.68606</v>
      </c>
      <c r="H26" s="50">
        <v>0</v>
      </c>
      <c r="I26" s="89">
        <v>-4.3010900000000003</v>
      </c>
      <c r="J26" s="86">
        <v>-1.0724199999999999</v>
      </c>
      <c r="K26" s="50">
        <v>-3.3509600000000002</v>
      </c>
      <c r="L26" s="50">
        <v>-2.8820999999999999</v>
      </c>
      <c r="M26" s="50">
        <v>-0.68606</v>
      </c>
      <c r="N26" s="50">
        <v>0</v>
      </c>
      <c r="O26" s="102">
        <v>-4.3010900000000003</v>
      </c>
    </row>
    <row r="27" spans="1:15" ht="15" customHeight="1" x14ac:dyDescent="0.2">
      <c r="A27" s="91" t="s">
        <v>43</v>
      </c>
      <c r="B27" s="94">
        <v>25994.899085480021</v>
      </c>
      <c r="C27" s="52">
        <v>-805.74318399000003</v>
      </c>
      <c r="D27" s="52">
        <v>4789.434754429999</v>
      </c>
      <c r="E27" s="52">
        <v>274.44968070999994</v>
      </c>
      <c r="F27" s="52">
        <v>8309.5174271499982</v>
      </c>
      <c r="G27" s="52">
        <f>SUM(G23:G26)</f>
        <v>-1541.8169909200001</v>
      </c>
      <c r="H27" s="52">
        <f t="shared" ref="H27:I27" si="0">SUM(H23:H26)</f>
        <v>107.07314291</v>
      </c>
      <c r="I27" s="88">
        <f t="shared" si="0"/>
        <v>14665.550318449999</v>
      </c>
      <c r="J27" s="85">
        <v>1674.6584801299991</v>
      </c>
      <c r="K27" s="52">
        <v>-1630.08664475</v>
      </c>
      <c r="L27" s="52">
        <v>4751.8959965530003</v>
      </c>
      <c r="M27" s="52">
        <f>SUM(M23:M26)</f>
        <v>-1986.5475159200005</v>
      </c>
      <c r="N27" s="52">
        <f t="shared" ref="N27:O27" si="1">SUM(N23:N26)</f>
        <v>311.1517890300002</v>
      </c>
      <c r="O27" s="205">
        <f t="shared" si="1"/>
        <v>4417.1662558600001</v>
      </c>
    </row>
    <row r="28" spans="1:15" ht="15" customHeight="1" x14ac:dyDescent="0.2">
      <c r="A28" s="92" t="s">
        <v>44</v>
      </c>
      <c r="B28" s="95">
        <v>-7326.5405442088722</v>
      </c>
      <c r="C28" s="50">
        <v>3763.9875257382341</v>
      </c>
      <c r="D28" s="50">
        <v>2484.6575321878577</v>
      </c>
      <c r="E28" s="50">
        <v>6889.8255497967384</v>
      </c>
      <c r="F28" s="50">
        <v>3460.7014399661352</v>
      </c>
      <c r="G28" s="50">
        <v>-504.69034197088001</v>
      </c>
      <c r="H28" s="50">
        <v>-1400.7062834300521</v>
      </c>
      <c r="I28" s="89">
        <v>-699.63078556415178</v>
      </c>
      <c r="J28" s="86">
        <v>2825.6311091288349</v>
      </c>
      <c r="K28" s="50">
        <v>6484.0794624693335</v>
      </c>
      <c r="L28" s="50">
        <v>1054.8717660629977</v>
      </c>
      <c r="M28" s="50">
        <v>-445.04135677067001</v>
      </c>
      <c r="N28" s="50">
        <v>-1526.747083140712</v>
      </c>
      <c r="O28" s="102">
        <v>-2245.9600874600319</v>
      </c>
    </row>
    <row r="29" spans="1:15" ht="15" customHeight="1" x14ac:dyDescent="0.2">
      <c r="A29" s="92" t="s">
        <v>45</v>
      </c>
      <c r="B29" s="95">
        <v>-12347.115314796143</v>
      </c>
      <c r="C29" s="50">
        <v>-4623.3500259045804</v>
      </c>
      <c r="D29" s="50">
        <v>2330.0333543679726</v>
      </c>
      <c r="E29" s="50">
        <v>7641.4381931487605</v>
      </c>
      <c r="F29" s="50">
        <v>-1539.3879243653928</v>
      </c>
      <c r="G29" s="50">
        <v>-448.76719616288</v>
      </c>
      <c r="H29" s="50">
        <v>813.77058716115596</v>
      </c>
      <c r="I29" s="89">
        <v>-5870.138785397533</v>
      </c>
      <c r="J29" s="86">
        <v>3954.2453692287104</v>
      </c>
      <c r="K29" s="50">
        <v>6574.7433498278169</v>
      </c>
      <c r="L29" s="50">
        <v>-4262.2469334798652</v>
      </c>
      <c r="M29" s="50">
        <v>80.872059058310015</v>
      </c>
      <c r="N29" s="50">
        <v>810.754755012136</v>
      </c>
      <c r="O29" s="102">
        <v>-2530.339386396904</v>
      </c>
    </row>
    <row r="30" spans="1:15" ht="15" customHeight="1" x14ac:dyDescent="0.2">
      <c r="A30" s="92" t="s">
        <v>46</v>
      </c>
      <c r="B30" s="95">
        <v>-10231.903866020866</v>
      </c>
      <c r="C30" s="50">
        <v>11182.586555599264</v>
      </c>
      <c r="D30" s="50">
        <v>-946.45303574925367</v>
      </c>
      <c r="E30" s="50">
        <v>1950.7436239273175</v>
      </c>
      <c r="F30" s="50">
        <v>3009.7991088730764</v>
      </c>
      <c r="G30" s="50">
        <v>-1497.0949504529119</v>
      </c>
      <c r="H30" s="50">
        <v>-426.49690809248199</v>
      </c>
      <c r="I30" s="89">
        <v>-7664.2242755426751</v>
      </c>
      <c r="J30" s="86">
        <v>-953.89397598373625</v>
      </c>
      <c r="K30" s="50">
        <v>2278.2134101577653</v>
      </c>
      <c r="L30" s="50">
        <v>2088.3673606288121</v>
      </c>
      <c r="M30" s="50">
        <v>-1191.7819818886539</v>
      </c>
      <c r="N30" s="50">
        <v>-406.18674056596399</v>
      </c>
      <c r="O30" s="102">
        <v>-8298.6736663655283</v>
      </c>
    </row>
    <row r="31" spans="1:15" ht="15" customHeight="1" x14ac:dyDescent="0.2">
      <c r="A31" s="92" t="s">
        <v>47</v>
      </c>
      <c r="B31" s="95">
        <v>-3659.0271411499998</v>
      </c>
      <c r="C31" s="50">
        <v>-2706.5771295499999</v>
      </c>
      <c r="D31" s="50">
        <v>1008.75347198</v>
      </c>
      <c r="E31" s="50">
        <v>2787.7903289400001</v>
      </c>
      <c r="F31" s="50">
        <v>7447.8432637899996</v>
      </c>
      <c r="G31" s="50">
        <v>-492.97020422999998</v>
      </c>
      <c r="H31" s="50">
        <v>-37.952633849999998</v>
      </c>
      <c r="I31" s="89">
        <v>-1950.16538932</v>
      </c>
      <c r="J31" s="86">
        <v>855.74352976</v>
      </c>
      <c r="K31" s="50">
        <v>2088.97926654</v>
      </c>
      <c r="L31" s="50">
        <v>7090.5290487700004</v>
      </c>
      <c r="M31" s="50">
        <v>-384.04094858000002</v>
      </c>
      <c r="N31" s="50">
        <v>-18.30493826</v>
      </c>
      <c r="O31" s="102">
        <v>-2159.41594334</v>
      </c>
    </row>
    <row r="32" spans="1:15" ht="15" customHeight="1" x14ac:dyDescent="0.2">
      <c r="A32" s="92" t="s">
        <v>48</v>
      </c>
      <c r="B32" s="95">
        <v>689.85113608533447</v>
      </c>
      <c r="C32" s="50">
        <v>-757.05481509000003</v>
      </c>
      <c r="D32" s="50">
        <v>-1067.3465633200001</v>
      </c>
      <c r="E32" s="50">
        <v>10.10387031</v>
      </c>
      <c r="F32" s="50">
        <v>4761.5545479800003</v>
      </c>
      <c r="G32" s="50">
        <v>-28.662109579999999</v>
      </c>
      <c r="H32" s="50">
        <v>-18.463319819999999</v>
      </c>
      <c r="I32" s="89">
        <v>-1259.0012632099999</v>
      </c>
      <c r="J32" s="86">
        <v>250.65702569000001</v>
      </c>
      <c r="K32" s="50">
        <v>106.80382437999999</v>
      </c>
      <c r="L32" s="50">
        <v>3107.91118013</v>
      </c>
      <c r="M32" s="50">
        <v>-28.66210856</v>
      </c>
      <c r="N32" s="50">
        <v>-13.468832859999999</v>
      </c>
      <c r="O32" s="102">
        <v>-926.33359631999997</v>
      </c>
    </row>
    <row r="33" spans="1:15" ht="15" customHeight="1" x14ac:dyDescent="0.2">
      <c r="A33" s="92" t="s">
        <v>49</v>
      </c>
      <c r="B33" s="95">
        <v>486.35601717999998</v>
      </c>
      <c r="C33" s="50">
        <v>-1815.3489900100001</v>
      </c>
      <c r="D33" s="50">
        <v>1216.0282204800001</v>
      </c>
      <c r="E33" s="50">
        <v>820.96345737000001</v>
      </c>
      <c r="F33" s="50">
        <v>1816.5171803400001</v>
      </c>
      <c r="G33" s="50">
        <v>-91.016929390000001</v>
      </c>
      <c r="H33" s="50">
        <v>102.71801481999999</v>
      </c>
      <c r="I33" s="89">
        <v>142.80257349999999</v>
      </c>
      <c r="J33" s="86">
        <v>1510.9605697699999</v>
      </c>
      <c r="K33" s="50">
        <v>820.96345742000005</v>
      </c>
      <c r="L33" s="50">
        <v>1239.9713822000001</v>
      </c>
      <c r="M33" s="50">
        <v>-40.755976009999998</v>
      </c>
      <c r="N33" s="50">
        <v>102.71801472</v>
      </c>
      <c r="O33" s="102">
        <v>188.39615468</v>
      </c>
    </row>
    <row r="34" spans="1:15" ht="15" customHeight="1" x14ac:dyDescent="0.2">
      <c r="A34" s="91" t="s">
        <v>50</v>
      </c>
      <c r="B34" s="94">
        <v>-32388.379712910544</v>
      </c>
      <c r="C34" s="52">
        <v>5044.2431207829177</v>
      </c>
      <c r="D34" s="52">
        <v>5025.6729799465775</v>
      </c>
      <c r="E34" s="52">
        <v>20100.86502349281</v>
      </c>
      <c r="F34" s="52">
        <v>18957.027616583822</v>
      </c>
      <c r="G34" s="52">
        <f>SUM(G28:G33)</f>
        <v>-3063.2017317866716</v>
      </c>
      <c r="H34" s="52">
        <f t="shared" ref="H34:I34" si="2">SUM(H28:H33)</f>
        <v>-967.13054321137793</v>
      </c>
      <c r="I34" s="88">
        <f t="shared" si="2"/>
        <v>-17300.357925534357</v>
      </c>
      <c r="J34" s="85">
        <v>8443.3436275938093</v>
      </c>
      <c r="K34" s="52">
        <v>18353.782770794915</v>
      </c>
      <c r="L34" s="52">
        <v>10319.403804311945</v>
      </c>
      <c r="M34" s="52">
        <f>SUM(M28:M33)</f>
        <v>-2009.4103127510141</v>
      </c>
      <c r="N34" s="52">
        <f t="shared" ref="N34:O34" si="3">SUM(N28:N33)</f>
        <v>-1051.2348250945402</v>
      </c>
      <c r="O34" s="205">
        <f t="shared" si="3"/>
        <v>-15972.326525202465</v>
      </c>
    </row>
    <row r="35" spans="1:15" ht="15" customHeight="1" x14ac:dyDescent="0.2">
      <c r="A35" s="91" t="s">
        <v>51</v>
      </c>
      <c r="B35" s="96">
        <v>-50.000453</v>
      </c>
      <c r="C35" s="48">
        <v>-23.283550999999999</v>
      </c>
      <c r="D35" s="48">
        <v>2.9031729999999998</v>
      </c>
      <c r="E35" s="48">
        <v>-245.747433</v>
      </c>
      <c r="F35" s="48">
        <v>0</v>
      </c>
      <c r="G35" s="48">
        <v>0</v>
      </c>
      <c r="H35" s="48">
        <v>0</v>
      </c>
      <c r="I35" s="99">
        <v>0</v>
      </c>
      <c r="J35" s="98">
        <v>2.9031729999999998</v>
      </c>
      <c r="K35" s="48">
        <v>-245.747433</v>
      </c>
      <c r="L35" s="48">
        <v>0</v>
      </c>
      <c r="M35" s="48">
        <v>0</v>
      </c>
      <c r="N35" s="48">
        <v>0</v>
      </c>
      <c r="O35" s="204">
        <v>0</v>
      </c>
    </row>
    <row r="36" spans="1:15" ht="15" customHeight="1" x14ac:dyDescent="0.2">
      <c r="A36" s="91" t="s">
        <v>52</v>
      </c>
      <c r="B36" s="96">
        <v>2035.1196098999999</v>
      </c>
      <c r="C36" s="48">
        <v>107.35778358</v>
      </c>
      <c r="D36" s="48">
        <v>-278.35860460999999</v>
      </c>
      <c r="E36" s="48">
        <v>-123.9421292</v>
      </c>
      <c r="F36" s="48">
        <v>192.51280965999999</v>
      </c>
      <c r="G36" s="48">
        <v>-60.311802</v>
      </c>
      <c r="H36" s="48">
        <v>-7.1597039999999996</v>
      </c>
      <c r="I36" s="99">
        <v>1634.293572</v>
      </c>
      <c r="J36" s="98">
        <v>-175.75758837000001</v>
      </c>
      <c r="K36" s="48">
        <v>339.69492127000001</v>
      </c>
      <c r="L36" s="48">
        <v>286.06514743999998</v>
      </c>
      <c r="M36" s="48">
        <v>-60.311802</v>
      </c>
      <c r="N36" s="48">
        <v>-7.1597039999999996</v>
      </c>
      <c r="O36" s="204">
        <v>1634.293572</v>
      </c>
    </row>
    <row r="37" spans="1:15" ht="15" customHeight="1" x14ac:dyDescent="0.2">
      <c r="A37" s="92" t="s">
        <v>53</v>
      </c>
      <c r="B37" s="95"/>
      <c r="C37" s="50">
        <v>6223.4786794499996</v>
      </c>
      <c r="D37" s="50">
        <v>12124.787665088148</v>
      </c>
      <c r="E37" s="50">
        <v>11833.195283615816</v>
      </c>
      <c r="F37" s="50">
        <v>11732.879396287442</v>
      </c>
      <c r="G37" s="50">
        <v>-535.50193544599995</v>
      </c>
      <c r="H37" s="50">
        <v>-86.966893560000003</v>
      </c>
      <c r="I37" s="89">
        <v>4421.1005719880932</v>
      </c>
      <c r="J37" s="86">
        <v>11202.811473014737</v>
      </c>
      <c r="K37" s="50">
        <v>10880.371723957927</v>
      </c>
      <c r="L37" s="50">
        <v>11311.56303281456</v>
      </c>
      <c r="M37" s="50">
        <v>-476.78865028550001</v>
      </c>
      <c r="N37" s="50">
        <v>-118.633550079</v>
      </c>
      <c r="O37" s="102">
        <v>3843.0208765329999</v>
      </c>
    </row>
    <row r="38" spans="1:15" ht="15" customHeight="1" x14ac:dyDescent="0.2">
      <c r="A38" s="92" t="s">
        <v>54</v>
      </c>
      <c r="B38" s="95"/>
      <c r="C38" s="50">
        <v>980.18225969999003</v>
      </c>
      <c r="D38" s="50">
        <v>556.98218211000005</v>
      </c>
      <c r="E38" s="50">
        <v>8488.7489465800008</v>
      </c>
      <c r="F38" s="50">
        <v>7119.2738926499997</v>
      </c>
      <c r="G38" s="50">
        <v>-212.47103748999999</v>
      </c>
      <c r="H38" s="50">
        <v>-1335.88492535</v>
      </c>
      <c r="I38" s="89">
        <v>-731.69249871</v>
      </c>
      <c r="J38" s="86">
        <v>656.71797444000003</v>
      </c>
      <c r="K38" s="50">
        <v>9697.6087725800007</v>
      </c>
      <c r="L38" s="50">
        <v>1032.91354204</v>
      </c>
      <c r="M38" s="50">
        <v>-129.27174593000001</v>
      </c>
      <c r="N38" s="50">
        <v>-2133.61289016</v>
      </c>
      <c r="O38" s="102">
        <v>-308.53442168999999</v>
      </c>
    </row>
    <row r="39" spans="1:15" ht="15" customHeight="1" x14ac:dyDescent="0.2">
      <c r="A39" s="92" t="s">
        <v>55</v>
      </c>
      <c r="B39" s="95"/>
      <c r="C39" s="50">
        <v>1109.1607742799999</v>
      </c>
      <c r="D39" s="50">
        <v>1731.5219261100001</v>
      </c>
      <c r="E39" s="50">
        <v>2036.3291332199999</v>
      </c>
      <c r="F39" s="50">
        <v>7160.24439162</v>
      </c>
      <c r="G39" s="50">
        <v>204.47215653000001</v>
      </c>
      <c r="H39" s="50">
        <v>337.20555538000002</v>
      </c>
      <c r="I39" s="89">
        <v>5503.3770364100001</v>
      </c>
      <c r="J39" s="86">
        <v>1731.52192614</v>
      </c>
      <c r="K39" s="50">
        <v>2036.32913323</v>
      </c>
      <c r="L39" s="50">
        <v>7160.244392175</v>
      </c>
      <c r="M39" s="50">
        <v>204.47215623</v>
      </c>
      <c r="N39" s="50">
        <v>337.20555507</v>
      </c>
      <c r="O39" s="102">
        <v>5967.7700599399996</v>
      </c>
    </row>
    <row r="40" spans="1:15" ht="15" customHeight="1" x14ac:dyDescent="0.2">
      <c r="A40" s="92" t="s">
        <v>56</v>
      </c>
      <c r="B40" s="97"/>
      <c r="C40" s="54">
        <v>2304.9842989200001</v>
      </c>
      <c r="D40" s="54">
        <v>6747.68707576</v>
      </c>
      <c r="E40" s="54">
        <v>2683.9386160399999</v>
      </c>
      <c r="F40" s="54">
        <v>1354.5196100000001</v>
      </c>
      <c r="G40" s="50">
        <v>251.20344437</v>
      </c>
      <c r="H40" s="50">
        <v>-140.46402230000001</v>
      </c>
      <c r="I40" s="89">
        <v>599.05870576999996</v>
      </c>
      <c r="J40" s="86">
        <v>6747.6870755299997</v>
      </c>
      <c r="K40" s="50">
        <v>2683.9386162599999</v>
      </c>
      <c r="L40" s="50">
        <v>1354.5196106359999</v>
      </c>
      <c r="M40" s="50">
        <v>251.20344392000001</v>
      </c>
      <c r="N40" s="50">
        <v>-140.46402276000001</v>
      </c>
      <c r="O40" s="102">
        <v>44.992409860000002</v>
      </c>
    </row>
    <row r="41" spans="1:15" ht="15" customHeight="1" x14ac:dyDescent="0.2">
      <c r="A41" s="91" t="s">
        <v>160</v>
      </c>
      <c r="B41" s="96">
        <v>39978.458485760733</v>
      </c>
      <c r="C41" s="48">
        <v>10617.806012349991</v>
      </c>
      <c r="D41" s="48">
        <v>21160.978849068149</v>
      </c>
      <c r="E41" s="48">
        <v>25042.211979455817</v>
      </c>
      <c r="F41" s="48">
        <v>27366.917290557441</v>
      </c>
      <c r="G41" s="48">
        <f>SUM(G37:G40)</f>
        <v>-292.2973720359999</v>
      </c>
      <c r="H41" s="48">
        <f t="shared" ref="H41:I41" si="4">SUM(H37:H40)</f>
        <v>-1226.1102858300001</v>
      </c>
      <c r="I41" s="99">
        <f t="shared" si="4"/>
        <v>9791.8438154580926</v>
      </c>
      <c r="J41" s="98">
        <v>20338.738449124736</v>
      </c>
      <c r="K41" s="48">
        <v>25298.248246027928</v>
      </c>
      <c r="L41" s="48">
        <v>20859.240577665558</v>
      </c>
      <c r="M41" s="48">
        <f>SUM(M37:M40)</f>
        <v>-150.38479606550007</v>
      </c>
      <c r="N41" s="48">
        <f t="shared" ref="N41:O41" si="5">SUM(N37:N40)</f>
        <v>-2055.5049079290002</v>
      </c>
      <c r="O41" s="204">
        <f t="shared" si="5"/>
        <v>9547.2489246429996</v>
      </c>
    </row>
    <row r="42" spans="1:15" ht="15" customHeight="1" x14ac:dyDescent="0.2">
      <c r="A42" s="91" t="s">
        <v>57</v>
      </c>
      <c r="B42" s="96">
        <v>8897.6167878899996</v>
      </c>
      <c r="C42" s="48">
        <v>2806.1576575899999</v>
      </c>
      <c r="D42" s="48">
        <v>2402.7658010199998</v>
      </c>
      <c r="E42" s="48">
        <v>11276.946675839999</v>
      </c>
      <c r="F42" s="48">
        <v>-15513.14248615</v>
      </c>
      <c r="G42" s="48">
        <v>-91.354959609999995</v>
      </c>
      <c r="H42" s="48">
        <v>-80.176028329999994</v>
      </c>
      <c r="I42" s="99">
        <v>-1485.593856</v>
      </c>
      <c r="J42" s="98">
        <v>1440.0367024499999</v>
      </c>
      <c r="K42" s="52">
        <v>9180.6896059200008</v>
      </c>
      <c r="L42" s="52">
        <v>3151.94269743</v>
      </c>
      <c r="M42" s="48">
        <v>-91.354959609999995</v>
      </c>
      <c r="N42" s="48">
        <v>-80.17602832</v>
      </c>
      <c r="O42" s="204">
        <v>-839.33617184000002</v>
      </c>
    </row>
    <row r="43" spans="1:15" ht="15" customHeight="1" x14ac:dyDescent="0.2">
      <c r="A43" s="91" t="s">
        <v>58</v>
      </c>
      <c r="B43" s="96">
        <v>2544.1710603199999</v>
      </c>
      <c r="C43" s="48">
        <v>461.37747250000001</v>
      </c>
      <c r="D43" s="48">
        <v>398.08980294000003</v>
      </c>
      <c r="E43" s="48">
        <v>445.38484468000001</v>
      </c>
      <c r="F43" s="48">
        <v>279.57290075999998</v>
      </c>
      <c r="G43" s="48">
        <v>11.34329</v>
      </c>
      <c r="H43" s="48">
        <v>48.959522069999998</v>
      </c>
      <c r="I43" s="99">
        <v>150.60489107000001</v>
      </c>
      <c r="J43" s="98">
        <v>398.08980294000003</v>
      </c>
      <c r="K43" s="52">
        <v>445.38484468000001</v>
      </c>
      <c r="L43" s="52">
        <v>284.76484799999997</v>
      </c>
      <c r="M43" s="48">
        <v>11.34329</v>
      </c>
      <c r="N43" s="48">
        <v>48.959522069999998</v>
      </c>
      <c r="O43" s="204">
        <v>150.60489107000001</v>
      </c>
    </row>
    <row r="44" spans="1:15" ht="15" customHeight="1" x14ac:dyDescent="0.2">
      <c r="A44" s="91" t="s">
        <v>59</v>
      </c>
      <c r="B44" s="96">
        <v>2631.6450710511831</v>
      </c>
      <c r="C44" s="48">
        <v>2439.6184416000001</v>
      </c>
      <c r="D44" s="48">
        <v>2125.5403767399998</v>
      </c>
      <c r="E44" s="48">
        <v>-586.61052203999998</v>
      </c>
      <c r="F44" s="48">
        <v>-2372.8731670100001</v>
      </c>
      <c r="G44" s="48">
        <v>-107.85350907999999</v>
      </c>
      <c r="H44" s="48">
        <v>9.6660553599999997</v>
      </c>
      <c r="I44" s="99">
        <v>-1566.7076083899999</v>
      </c>
      <c r="J44" s="98">
        <v>2077.7938569100002</v>
      </c>
      <c r="K44" s="52">
        <v>-688.02523298999995</v>
      </c>
      <c r="L44" s="52">
        <v>-2334.9998910999998</v>
      </c>
      <c r="M44" s="48">
        <v>-91.00757308</v>
      </c>
      <c r="N44" s="48">
        <v>14.12767036</v>
      </c>
      <c r="O44" s="204">
        <v>-1565.1614023899999</v>
      </c>
    </row>
    <row r="45" spans="1:15" ht="15" customHeight="1" x14ac:dyDescent="0.2">
      <c r="A45" s="91" t="s">
        <v>60</v>
      </c>
      <c r="B45" s="96">
        <v>-124.689829</v>
      </c>
      <c r="C45" s="48">
        <v>2021.994919</v>
      </c>
      <c r="D45" s="48">
        <v>55.511080999999997</v>
      </c>
      <c r="E45" s="48">
        <v>0</v>
      </c>
      <c r="F45" s="48">
        <v>0</v>
      </c>
      <c r="G45" s="48">
        <v>12.0157863</v>
      </c>
      <c r="H45" s="48">
        <v>0.22153999999999999</v>
      </c>
      <c r="I45" s="99">
        <v>543.26838789999999</v>
      </c>
      <c r="J45" s="98">
        <v>0</v>
      </c>
      <c r="K45" s="52">
        <v>0</v>
      </c>
      <c r="L45" s="52">
        <v>0</v>
      </c>
      <c r="M45" s="48">
        <v>0.61647929999999995</v>
      </c>
      <c r="N45" s="48">
        <v>0.22153999999999999</v>
      </c>
      <c r="O45" s="204">
        <v>368.16176050000001</v>
      </c>
    </row>
    <row r="46" spans="1:15" ht="15" customHeight="1" x14ac:dyDescent="0.2">
      <c r="A46" s="141" t="s">
        <v>115</v>
      </c>
      <c r="B46" s="142">
        <v>62584.044424717031</v>
      </c>
      <c r="C46" s="143">
        <v>47225.713567807958</v>
      </c>
      <c r="D46" s="143">
        <v>43371.66325028288</v>
      </c>
      <c r="E46" s="143">
        <v>85277.937296280157</v>
      </c>
      <c r="F46" s="143">
        <v>76186.134955234171</v>
      </c>
      <c r="G46" s="143">
        <f>G4+G22+G27+G34+G35+G36+G41+G42+G43+G44+G45</f>
        <v>-4585.6479953326707</v>
      </c>
      <c r="H46" s="143">
        <f>H4+H22+H27+H34+H35+H36+H41+H42+H43+H44+H45</f>
        <v>-3686.1741884703788</v>
      </c>
      <c r="I46" s="144">
        <f>I4+I22+I27+I34+I35+I36+I41+I42+I43+I44+I45</f>
        <v>13638.712440834735</v>
      </c>
      <c r="J46" s="143">
        <v>40171.491307790769</v>
      </c>
      <c r="K46" s="143">
        <v>77451.213085823649</v>
      </c>
      <c r="L46" s="143">
        <v>67438.681375427754</v>
      </c>
      <c r="M46" s="143">
        <f>M4+M22+M27+M34+M35+M36+M41+M42+M43+M44+M45</f>
        <v>-5332.6998671065157</v>
      </c>
      <c r="N46" s="143">
        <f>N4+N22+N27+N34+N35+N36+N41+N42+N43+N44+N45</f>
        <v>-3709.6955882725401</v>
      </c>
      <c r="O46" s="141">
        <f>O4+O22+O27+O34+O35+O36+O41+O42+O43+O44+O45</f>
        <v>5411.6349544315353</v>
      </c>
    </row>
    <row r="47" spans="1:15" ht="15" customHeight="1" thickBot="1" x14ac:dyDescent="0.25">
      <c r="A47" s="18" t="s">
        <v>212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96"/>
    </row>
    <row r="48" spans="1:15" ht="15" customHeight="1" x14ac:dyDescent="0.2">
      <c r="A48" s="236" t="s">
        <v>61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8"/>
    </row>
  </sheetData>
  <mergeCells count="4">
    <mergeCell ref="J2:O2"/>
    <mergeCell ref="A1:O1"/>
    <mergeCell ref="B2:I2"/>
    <mergeCell ref="A48:O48"/>
  </mergeCells>
  <phoneticPr fontId="12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rgb="FFE51D2C"/>
  </sheetPr>
  <dimension ref="A1:H47"/>
  <sheetViews>
    <sheetView zoomScaleNormal="100" workbookViewId="0">
      <selection sqref="A1:H1"/>
    </sheetView>
  </sheetViews>
  <sheetFormatPr defaultColWidth="0" defaultRowHeight="13.5" zeroHeight="1" x14ac:dyDescent="0.25"/>
  <cols>
    <col min="1" max="1" width="43.7109375" style="173" customWidth="1"/>
    <col min="2" max="8" width="13.7109375" style="173" customWidth="1"/>
    <col min="9" max="16384" width="11.42578125" style="172" hidden="1"/>
  </cols>
  <sheetData>
    <row r="1" spans="1:8" s="197" customFormat="1" ht="24" customHeight="1" x14ac:dyDescent="0.2">
      <c r="A1" s="239" t="s">
        <v>189</v>
      </c>
      <c r="B1" s="224"/>
      <c r="C1" s="224"/>
      <c r="D1" s="224"/>
      <c r="E1" s="224"/>
      <c r="F1" s="224"/>
      <c r="G1" s="224"/>
      <c r="H1" s="240"/>
    </row>
    <row r="2" spans="1:8" s="197" customFormat="1" ht="15" customHeight="1" x14ac:dyDescent="0.2">
      <c r="A2" s="42"/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221</v>
      </c>
      <c r="H2" s="176" t="s">
        <v>222</v>
      </c>
    </row>
    <row r="3" spans="1:8" s="197" customFormat="1" ht="15" customHeight="1" x14ac:dyDescent="0.2">
      <c r="A3" s="47" t="s">
        <v>20</v>
      </c>
      <c r="B3" s="48">
        <v>30</v>
      </c>
      <c r="C3" s="48">
        <v>44</v>
      </c>
      <c r="D3" s="48">
        <v>45</v>
      </c>
      <c r="E3" s="48">
        <v>42</v>
      </c>
      <c r="F3" s="48">
        <v>43</v>
      </c>
      <c r="G3" s="48">
        <v>42</v>
      </c>
      <c r="H3" s="204">
        <v>42</v>
      </c>
    </row>
    <row r="4" spans="1:8" s="197" customFormat="1" ht="15" customHeight="1" x14ac:dyDescent="0.2">
      <c r="A4" s="49" t="s">
        <v>21</v>
      </c>
      <c r="B4" s="50">
        <v>1</v>
      </c>
      <c r="C4" s="50">
        <v>1</v>
      </c>
      <c r="D4" s="50">
        <v>1</v>
      </c>
      <c r="E4" s="50">
        <v>1</v>
      </c>
      <c r="F4" s="50">
        <v>1</v>
      </c>
      <c r="G4" s="50">
        <v>1</v>
      </c>
      <c r="H4" s="102">
        <v>1</v>
      </c>
    </row>
    <row r="5" spans="1:8" s="197" customFormat="1" ht="15" customHeight="1" x14ac:dyDescent="0.2">
      <c r="A5" s="49" t="s">
        <v>22</v>
      </c>
      <c r="B5" s="50">
        <v>1</v>
      </c>
      <c r="C5" s="50">
        <v>1</v>
      </c>
      <c r="D5" s="50">
        <v>1</v>
      </c>
      <c r="E5" s="50">
        <v>2</v>
      </c>
      <c r="F5" s="50">
        <v>2</v>
      </c>
      <c r="G5" s="50">
        <v>3</v>
      </c>
      <c r="H5" s="102">
        <v>3</v>
      </c>
    </row>
    <row r="6" spans="1:8" s="197" customFormat="1" ht="15" customHeight="1" x14ac:dyDescent="0.2">
      <c r="A6" s="49" t="s">
        <v>23</v>
      </c>
      <c r="B6" s="50">
        <v>30</v>
      </c>
      <c r="C6" s="50">
        <v>43</v>
      </c>
      <c r="D6" s="50">
        <v>42</v>
      </c>
      <c r="E6" s="50">
        <v>43</v>
      </c>
      <c r="F6" s="50">
        <v>46</v>
      </c>
      <c r="G6" s="50">
        <v>46</v>
      </c>
      <c r="H6" s="102">
        <v>46</v>
      </c>
    </row>
    <row r="7" spans="1:8" s="197" customFormat="1" ht="15" customHeight="1" x14ac:dyDescent="0.2">
      <c r="A7" s="49" t="s">
        <v>24</v>
      </c>
      <c r="B7" s="50">
        <v>3</v>
      </c>
      <c r="C7" s="50">
        <v>3</v>
      </c>
      <c r="D7" s="50">
        <v>3</v>
      </c>
      <c r="E7" s="50">
        <v>3</v>
      </c>
      <c r="F7" s="50">
        <v>4</v>
      </c>
      <c r="G7" s="50">
        <v>4</v>
      </c>
      <c r="H7" s="102">
        <v>4</v>
      </c>
    </row>
    <row r="8" spans="1:8" s="197" customFormat="1" ht="15" customHeight="1" x14ac:dyDescent="0.2">
      <c r="A8" s="49" t="s">
        <v>25</v>
      </c>
      <c r="B8" s="50">
        <v>36</v>
      </c>
      <c r="C8" s="50">
        <v>47</v>
      </c>
      <c r="D8" s="50">
        <v>47</v>
      </c>
      <c r="E8" s="50">
        <v>47</v>
      </c>
      <c r="F8" s="50">
        <v>51</v>
      </c>
      <c r="G8" s="50">
        <v>51</v>
      </c>
      <c r="H8" s="102">
        <v>51</v>
      </c>
    </row>
    <row r="9" spans="1:8" s="197" customFormat="1" ht="15" customHeight="1" x14ac:dyDescent="0.2">
      <c r="A9" s="49" t="s">
        <v>26</v>
      </c>
      <c r="B9" s="50">
        <v>12</v>
      </c>
      <c r="C9" s="50">
        <v>16</v>
      </c>
      <c r="D9" s="50">
        <v>15</v>
      </c>
      <c r="E9" s="50">
        <v>16</v>
      </c>
      <c r="F9" s="50">
        <v>16</v>
      </c>
      <c r="G9" s="50">
        <v>16</v>
      </c>
      <c r="H9" s="102">
        <v>16</v>
      </c>
    </row>
    <row r="10" spans="1:8" s="197" customFormat="1" ht="15" customHeight="1" x14ac:dyDescent="0.2">
      <c r="A10" s="49" t="s">
        <v>27</v>
      </c>
      <c r="B10" s="50">
        <v>105</v>
      </c>
      <c r="C10" s="50">
        <v>145</v>
      </c>
      <c r="D10" s="50">
        <v>153</v>
      </c>
      <c r="E10" s="50">
        <v>183</v>
      </c>
      <c r="F10" s="50">
        <v>196</v>
      </c>
      <c r="G10" s="50">
        <v>199</v>
      </c>
      <c r="H10" s="102">
        <v>199</v>
      </c>
    </row>
    <row r="11" spans="1:8" s="197" customFormat="1" ht="15" customHeight="1" x14ac:dyDescent="0.2">
      <c r="A11" s="49" t="s">
        <v>28</v>
      </c>
      <c r="B11" s="50">
        <v>1</v>
      </c>
      <c r="C11" s="50">
        <v>1</v>
      </c>
      <c r="D11" s="50">
        <v>1</v>
      </c>
      <c r="E11" s="50">
        <v>1</v>
      </c>
      <c r="F11" s="50">
        <v>1</v>
      </c>
      <c r="G11" s="50">
        <v>1</v>
      </c>
      <c r="H11" s="102">
        <v>1</v>
      </c>
    </row>
    <row r="12" spans="1:8" s="197" customFormat="1" ht="15" customHeight="1" x14ac:dyDescent="0.2">
      <c r="A12" s="49" t="s">
        <v>29</v>
      </c>
      <c r="B12" s="50">
        <v>1</v>
      </c>
      <c r="C12" s="50">
        <v>1</v>
      </c>
      <c r="D12" s="50">
        <v>1</v>
      </c>
      <c r="E12" s="50">
        <v>1</v>
      </c>
      <c r="F12" s="50">
        <v>1</v>
      </c>
      <c r="G12" s="50">
        <v>1</v>
      </c>
      <c r="H12" s="102">
        <v>1</v>
      </c>
    </row>
    <row r="13" spans="1:8" s="197" customFormat="1" ht="15" customHeight="1" x14ac:dyDescent="0.2">
      <c r="A13" s="49" t="s">
        <v>30</v>
      </c>
      <c r="B13" s="50">
        <v>10</v>
      </c>
      <c r="C13" s="50">
        <v>11</v>
      </c>
      <c r="D13" s="50">
        <v>11</v>
      </c>
      <c r="E13" s="50">
        <v>11</v>
      </c>
      <c r="F13" s="50">
        <v>12</v>
      </c>
      <c r="G13" s="50">
        <v>12</v>
      </c>
      <c r="H13" s="102">
        <v>12</v>
      </c>
    </row>
    <row r="14" spans="1:8" s="197" customFormat="1" ht="15" customHeight="1" x14ac:dyDescent="0.2">
      <c r="A14" s="49" t="s">
        <v>31</v>
      </c>
      <c r="B14" s="50">
        <v>4</v>
      </c>
      <c r="C14" s="50">
        <v>4</v>
      </c>
      <c r="D14" s="50">
        <v>4</v>
      </c>
      <c r="E14" s="50">
        <v>4</v>
      </c>
      <c r="F14" s="50">
        <v>4</v>
      </c>
      <c r="G14" s="50">
        <v>4</v>
      </c>
      <c r="H14" s="102">
        <v>4</v>
      </c>
    </row>
    <row r="15" spans="1:8" s="197" customFormat="1" ht="15" customHeight="1" x14ac:dyDescent="0.2">
      <c r="A15" s="49" t="s">
        <v>32</v>
      </c>
      <c r="B15" s="50">
        <v>3</v>
      </c>
      <c r="C15" s="50">
        <v>3</v>
      </c>
      <c r="D15" s="50">
        <v>3</v>
      </c>
      <c r="E15" s="50">
        <v>3</v>
      </c>
      <c r="F15" s="50">
        <v>2</v>
      </c>
      <c r="G15" s="50">
        <v>2</v>
      </c>
      <c r="H15" s="102">
        <v>2</v>
      </c>
    </row>
    <row r="16" spans="1:8" s="197" customFormat="1" ht="15" customHeight="1" x14ac:dyDescent="0.2">
      <c r="A16" s="49" t="s">
        <v>33</v>
      </c>
      <c r="B16" s="50">
        <v>23</v>
      </c>
      <c r="C16" s="50">
        <v>28</v>
      </c>
      <c r="D16" s="50">
        <v>28</v>
      </c>
      <c r="E16" s="50">
        <v>28</v>
      </c>
      <c r="F16" s="50">
        <v>30</v>
      </c>
      <c r="G16" s="50">
        <v>31</v>
      </c>
      <c r="H16" s="102">
        <v>33</v>
      </c>
    </row>
    <row r="17" spans="1:8" s="197" customFormat="1" ht="15" customHeight="1" x14ac:dyDescent="0.2">
      <c r="A17" s="49" t="s">
        <v>34</v>
      </c>
      <c r="B17" s="50">
        <v>9</v>
      </c>
      <c r="C17" s="50">
        <v>7</v>
      </c>
      <c r="D17" s="50">
        <v>7</v>
      </c>
      <c r="E17" s="50">
        <v>9</v>
      </c>
      <c r="F17" s="50">
        <v>11</v>
      </c>
      <c r="G17" s="50">
        <v>10</v>
      </c>
      <c r="H17" s="102">
        <v>10</v>
      </c>
    </row>
    <row r="18" spans="1:8" s="197" customFormat="1" ht="15" customHeight="1" x14ac:dyDescent="0.2">
      <c r="A18" s="49" t="s">
        <v>35</v>
      </c>
      <c r="B18" s="50">
        <v>2</v>
      </c>
      <c r="C18" s="50">
        <v>3</v>
      </c>
      <c r="D18" s="50">
        <v>3</v>
      </c>
      <c r="E18" s="50">
        <v>3</v>
      </c>
      <c r="F18" s="50">
        <v>3</v>
      </c>
      <c r="G18" s="50">
        <v>3</v>
      </c>
      <c r="H18" s="102">
        <v>3</v>
      </c>
    </row>
    <row r="19" spans="1:8" s="197" customFormat="1" ht="15" customHeight="1" x14ac:dyDescent="0.2">
      <c r="A19" s="49" t="s">
        <v>36</v>
      </c>
      <c r="B19" s="50">
        <v>4</v>
      </c>
      <c r="C19" s="50">
        <v>3</v>
      </c>
      <c r="D19" s="50">
        <v>3</v>
      </c>
      <c r="E19" s="50">
        <v>3</v>
      </c>
      <c r="F19" s="50">
        <v>3</v>
      </c>
      <c r="G19" s="50">
        <v>3</v>
      </c>
      <c r="H19" s="102">
        <v>3</v>
      </c>
    </row>
    <row r="20" spans="1:8" s="197" customFormat="1" ht="15" customHeight="1" x14ac:dyDescent="0.2">
      <c r="A20" s="49" t="s">
        <v>66</v>
      </c>
      <c r="B20" s="50">
        <v>7</v>
      </c>
      <c r="C20" s="50">
        <v>15</v>
      </c>
      <c r="D20" s="50">
        <v>15</v>
      </c>
      <c r="E20" s="50">
        <v>16</v>
      </c>
      <c r="F20" s="50">
        <v>16</v>
      </c>
      <c r="G20" s="50">
        <v>15</v>
      </c>
      <c r="H20" s="102">
        <v>15</v>
      </c>
    </row>
    <row r="21" spans="1:8" ht="15" customHeight="1" x14ac:dyDescent="0.25">
      <c r="A21" s="47" t="s">
        <v>38</v>
      </c>
      <c r="B21" s="52">
        <v>252</v>
      </c>
      <c r="C21" s="52">
        <v>332</v>
      </c>
      <c r="D21" s="52">
        <v>338</v>
      </c>
      <c r="E21" s="52">
        <v>374</v>
      </c>
      <c r="F21" s="52">
        <v>399</v>
      </c>
      <c r="G21" s="52">
        <v>402</v>
      </c>
      <c r="H21" s="205">
        <f>SUM(H4:H20)</f>
        <v>404</v>
      </c>
    </row>
    <row r="22" spans="1:8" ht="15" customHeight="1" x14ac:dyDescent="0.25">
      <c r="A22" s="49" t="s">
        <v>39</v>
      </c>
      <c r="B22" s="50">
        <v>21</v>
      </c>
      <c r="C22" s="50">
        <v>27</v>
      </c>
      <c r="D22" s="50">
        <v>28</v>
      </c>
      <c r="E22" s="50">
        <v>31</v>
      </c>
      <c r="F22" s="50">
        <v>33</v>
      </c>
      <c r="G22" s="50">
        <v>32</v>
      </c>
      <c r="H22" s="102">
        <v>32</v>
      </c>
    </row>
    <row r="23" spans="1:8" ht="15" customHeight="1" x14ac:dyDescent="0.25">
      <c r="A23" s="49" t="s">
        <v>40</v>
      </c>
      <c r="B23" s="50">
        <v>9</v>
      </c>
      <c r="C23" s="50">
        <v>15</v>
      </c>
      <c r="D23" s="50">
        <v>15</v>
      </c>
      <c r="E23" s="50">
        <v>16</v>
      </c>
      <c r="F23" s="50">
        <v>18</v>
      </c>
      <c r="G23" s="50">
        <v>16</v>
      </c>
      <c r="H23" s="102">
        <v>16</v>
      </c>
    </row>
    <row r="24" spans="1:8" ht="15" customHeight="1" x14ac:dyDescent="0.25">
      <c r="A24" s="49" t="s">
        <v>41</v>
      </c>
      <c r="B24" s="50">
        <v>38</v>
      </c>
      <c r="C24" s="50">
        <v>45</v>
      </c>
      <c r="D24" s="50">
        <v>45</v>
      </c>
      <c r="E24" s="50">
        <v>48</v>
      </c>
      <c r="F24" s="50">
        <v>50</v>
      </c>
      <c r="G24" s="50">
        <v>51</v>
      </c>
      <c r="H24" s="102">
        <v>51</v>
      </c>
    </row>
    <row r="25" spans="1:8" ht="15" customHeight="1" x14ac:dyDescent="0.25">
      <c r="A25" s="49" t="s">
        <v>67</v>
      </c>
      <c r="B25" s="50">
        <v>1</v>
      </c>
      <c r="C25" s="50">
        <v>1</v>
      </c>
      <c r="D25" s="50">
        <v>1</v>
      </c>
      <c r="E25" s="50">
        <v>1</v>
      </c>
      <c r="F25" s="50">
        <v>1</v>
      </c>
      <c r="G25" s="50">
        <v>1</v>
      </c>
      <c r="H25" s="102">
        <v>1</v>
      </c>
    </row>
    <row r="26" spans="1:8" ht="15" customHeight="1" x14ac:dyDescent="0.25">
      <c r="A26" s="47" t="s">
        <v>43</v>
      </c>
      <c r="B26" s="52">
        <v>68</v>
      </c>
      <c r="C26" s="52">
        <v>88</v>
      </c>
      <c r="D26" s="52">
        <v>89</v>
      </c>
      <c r="E26" s="52">
        <v>96</v>
      </c>
      <c r="F26" s="52">
        <v>102</v>
      </c>
      <c r="G26" s="52">
        <v>100</v>
      </c>
      <c r="H26" s="205">
        <f>SUM(H22:H25)</f>
        <v>100</v>
      </c>
    </row>
    <row r="27" spans="1:8" ht="15" customHeight="1" x14ac:dyDescent="0.25">
      <c r="A27" s="49" t="s">
        <v>68</v>
      </c>
      <c r="B27" s="50">
        <v>31</v>
      </c>
      <c r="C27" s="50">
        <v>40</v>
      </c>
      <c r="D27" s="50">
        <v>40</v>
      </c>
      <c r="E27" s="50">
        <v>39</v>
      </c>
      <c r="F27" s="50">
        <v>41</v>
      </c>
      <c r="G27" s="50">
        <v>40</v>
      </c>
      <c r="H27" s="102">
        <v>40</v>
      </c>
    </row>
    <row r="28" spans="1:8" ht="15" customHeight="1" x14ac:dyDescent="0.25">
      <c r="A28" s="49" t="s">
        <v>69</v>
      </c>
      <c r="B28" s="50">
        <v>28</v>
      </c>
      <c r="C28" s="50">
        <v>45</v>
      </c>
      <c r="D28" s="50">
        <v>45</v>
      </c>
      <c r="E28" s="50">
        <v>46</v>
      </c>
      <c r="F28" s="50">
        <v>49</v>
      </c>
      <c r="G28" s="50">
        <v>48</v>
      </c>
      <c r="H28" s="102">
        <v>48</v>
      </c>
    </row>
    <row r="29" spans="1:8" ht="15" customHeight="1" x14ac:dyDescent="0.25">
      <c r="A29" s="49" t="s">
        <v>70</v>
      </c>
      <c r="B29" s="50">
        <v>28</v>
      </c>
      <c r="C29" s="50">
        <v>47</v>
      </c>
      <c r="D29" s="50">
        <v>45</v>
      </c>
      <c r="E29" s="50">
        <v>46</v>
      </c>
      <c r="F29" s="50">
        <v>48</v>
      </c>
      <c r="G29" s="50">
        <v>48</v>
      </c>
      <c r="H29" s="102">
        <v>48</v>
      </c>
    </row>
    <row r="30" spans="1:8" ht="15" customHeight="1" x14ac:dyDescent="0.25">
      <c r="A30" s="49" t="s">
        <v>71</v>
      </c>
      <c r="B30" s="50">
        <v>25</v>
      </c>
      <c r="C30" s="50">
        <v>30</v>
      </c>
      <c r="D30" s="50">
        <v>30</v>
      </c>
      <c r="E30" s="50">
        <v>34</v>
      </c>
      <c r="F30" s="50">
        <v>38</v>
      </c>
      <c r="G30" s="50">
        <v>38</v>
      </c>
      <c r="H30" s="102">
        <v>38</v>
      </c>
    </row>
    <row r="31" spans="1:8" ht="15" customHeight="1" x14ac:dyDescent="0.25">
      <c r="A31" s="49" t="s">
        <v>72</v>
      </c>
      <c r="B31" s="50">
        <v>10</v>
      </c>
      <c r="C31" s="50">
        <v>11</v>
      </c>
      <c r="D31" s="50">
        <v>10</v>
      </c>
      <c r="E31" s="50">
        <v>10</v>
      </c>
      <c r="F31" s="50">
        <v>10</v>
      </c>
      <c r="G31" s="50">
        <v>10</v>
      </c>
      <c r="H31" s="102">
        <v>10</v>
      </c>
    </row>
    <row r="32" spans="1:8" ht="15" customHeight="1" x14ac:dyDescent="0.25">
      <c r="A32" s="49" t="s">
        <v>73</v>
      </c>
      <c r="B32" s="50">
        <v>4</v>
      </c>
      <c r="C32" s="50">
        <v>6</v>
      </c>
      <c r="D32" s="50">
        <v>9</v>
      </c>
      <c r="E32" s="50">
        <v>11</v>
      </c>
      <c r="F32" s="50">
        <v>11</v>
      </c>
      <c r="G32" s="50">
        <v>11</v>
      </c>
      <c r="H32" s="102">
        <v>11</v>
      </c>
    </row>
    <row r="33" spans="1:8" ht="15" customHeight="1" x14ac:dyDescent="0.25">
      <c r="A33" s="47" t="s">
        <v>50</v>
      </c>
      <c r="B33" s="48">
        <v>126</v>
      </c>
      <c r="C33" s="48">
        <v>179</v>
      </c>
      <c r="D33" s="48">
        <v>179</v>
      </c>
      <c r="E33" s="48">
        <v>186</v>
      </c>
      <c r="F33" s="48">
        <v>197</v>
      </c>
      <c r="G33" s="48">
        <v>195</v>
      </c>
      <c r="H33" s="204">
        <f>SUM(H27:H32)</f>
        <v>195</v>
      </c>
    </row>
    <row r="34" spans="1:8" ht="15" customHeight="1" x14ac:dyDescent="0.25">
      <c r="A34" s="47" t="s">
        <v>51</v>
      </c>
      <c r="B34" s="48">
        <v>1</v>
      </c>
      <c r="C34" s="48">
        <v>1</v>
      </c>
      <c r="D34" s="48">
        <v>1</v>
      </c>
      <c r="E34" s="48">
        <v>1</v>
      </c>
      <c r="F34" s="48">
        <v>1</v>
      </c>
      <c r="G34" s="48">
        <v>1</v>
      </c>
      <c r="H34" s="204">
        <v>1</v>
      </c>
    </row>
    <row r="35" spans="1:8" ht="15" customHeight="1" x14ac:dyDescent="0.25">
      <c r="A35" s="47" t="s">
        <v>52</v>
      </c>
      <c r="B35" s="48">
        <v>1</v>
      </c>
      <c r="C35" s="48">
        <v>6</v>
      </c>
      <c r="D35" s="48">
        <v>6</v>
      </c>
      <c r="E35" s="48">
        <v>6</v>
      </c>
      <c r="F35" s="48">
        <v>5</v>
      </c>
      <c r="G35" s="48">
        <v>5</v>
      </c>
      <c r="H35" s="204">
        <v>5</v>
      </c>
    </row>
    <row r="36" spans="1:8" ht="15" customHeight="1" x14ac:dyDescent="0.25">
      <c r="A36" s="49" t="s">
        <v>53</v>
      </c>
      <c r="B36" s="50"/>
      <c r="C36" s="50"/>
      <c r="D36" s="50">
        <v>47</v>
      </c>
      <c r="E36" s="50">
        <v>54</v>
      </c>
      <c r="F36" s="50">
        <v>57</v>
      </c>
      <c r="G36" s="50">
        <v>57</v>
      </c>
      <c r="H36" s="102">
        <v>57</v>
      </c>
    </row>
    <row r="37" spans="1:8" ht="15" customHeight="1" x14ac:dyDescent="0.25">
      <c r="A37" s="49" t="s">
        <v>54</v>
      </c>
      <c r="B37" s="50"/>
      <c r="C37" s="50"/>
      <c r="D37" s="50">
        <v>12</v>
      </c>
      <c r="E37" s="50">
        <v>11</v>
      </c>
      <c r="F37" s="50">
        <v>12</v>
      </c>
      <c r="G37" s="50">
        <v>14</v>
      </c>
      <c r="H37" s="102">
        <v>14</v>
      </c>
    </row>
    <row r="38" spans="1:8" ht="15" customHeight="1" x14ac:dyDescent="0.25">
      <c r="A38" s="49" t="s">
        <v>55</v>
      </c>
      <c r="B38" s="50"/>
      <c r="C38" s="50"/>
      <c r="D38" s="50">
        <v>28</v>
      </c>
      <c r="E38" s="50">
        <v>29</v>
      </c>
      <c r="F38" s="50">
        <v>33</v>
      </c>
      <c r="G38" s="50">
        <v>42</v>
      </c>
      <c r="H38" s="102">
        <v>42</v>
      </c>
    </row>
    <row r="39" spans="1:8" ht="15" customHeight="1" x14ac:dyDescent="0.25">
      <c r="A39" s="53" t="s">
        <v>56</v>
      </c>
      <c r="B39" s="50"/>
      <c r="C39" s="50"/>
      <c r="D39" s="50">
        <v>31</v>
      </c>
      <c r="E39" s="50">
        <v>35</v>
      </c>
      <c r="F39" s="50">
        <v>37</v>
      </c>
      <c r="G39" s="50">
        <v>40</v>
      </c>
      <c r="H39" s="102">
        <v>40</v>
      </c>
    </row>
    <row r="40" spans="1:8" ht="15" customHeight="1" x14ac:dyDescent="0.25">
      <c r="A40" s="47" t="s">
        <v>160</v>
      </c>
      <c r="B40" s="48">
        <v>73</v>
      </c>
      <c r="C40" s="48">
        <v>102</v>
      </c>
      <c r="D40" s="48">
        <v>118</v>
      </c>
      <c r="E40" s="48">
        <v>129</v>
      </c>
      <c r="F40" s="48">
        <v>139</v>
      </c>
      <c r="G40" s="48">
        <v>153</v>
      </c>
      <c r="H40" s="204">
        <f>SUM(H36:H39)</f>
        <v>153</v>
      </c>
    </row>
    <row r="41" spans="1:8" ht="15" customHeight="1" x14ac:dyDescent="0.25">
      <c r="A41" s="47" t="s">
        <v>57</v>
      </c>
      <c r="B41" s="48">
        <v>13</v>
      </c>
      <c r="C41" s="48">
        <v>23</v>
      </c>
      <c r="D41" s="48">
        <v>26</v>
      </c>
      <c r="E41" s="48">
        <v>28</v>
      </c>
      <c r="F41" s="48">
        <v>28</v>
      </c>
      <c r="G41" s="48">
        <v>24</v>
      </c>
      <c r="H41" s="204">
        <v>24</v>
      </c>
    </row>
    <row r="42" spans="1:8" ht="15" customHeight="1" x14ac:dyDescent="0.25">
      <c r="A42" s="47" t="s">
        <v>58</v>
      </c>
      <c r="B42" s="48">
        <v>3</v>
      </c>
      <c r="C42" s="48">
        <v>8</v>
      </c>
      <c r="D42" s="48">
        <v>5</v>
      </c>
      <c r="E42" s="48">
        <v>5</v>
      </c>
      <c r="F42" s="48">
        <v>4</v>
      </c>
      <c r="G42" s="48">
        <v>5</v>
      </c>
      <c r="H42" s="204">
        <v>5</v>
      </c>
    </row>
    <row r="43" spans="1:8" ht="15" customHeight="1" x14ac:dyDescent="0.25">
      <c r="A43" s="47" t="s">
        <v>59</v>
      </c>
      <c r="B43" s="48">
        <v>10</v>
      </c>
      <c r="C43" s="48">
        <v>10</v>
      </c>
      <c r="D43" s="48">
        <v>10</v>
      </c>
      <c r="E43" s="48">
        <v>10</v>
      </c>
      <c r="F43" s="48">
        <v>9</v>
      </c>
      <c r="G43" s="48">
        <v>9</v>
      </c>
      <c r="H43" s="204">
        <v>9</v>
      </c>
    </row>
    <row r="44" spans="1:8" ht="15" customHeight="1" x14ac:dyDescent="0.25">
      <c r="A44" s="47" t="s">
        <v>60</v>
      </c>
      <c r="B44" s="48">
        <v>2</v>
      </c>
      <c r="C44" s="48">
        <v>1</v>
      </c>
      <c r="D44" s="48">
        <v>1</v>
      </c>
      <c r="E44" s="48">
        <v>2</v>
      </c>
      <c r="F44" s="48">
        <v>2</v>
      </c>
      <c r="G44" s="48">
        <v>4</v>
      </c>
      <c r="H44" s="204">
        <v>4</v>
      </c>
    </row>
    <row r="45" spans="1:8" ht="15" customHeight="1" x14ac:dyDescent="0.25">
      <c r="A45" s="146" t="s">
        <v>74</v>
      </c>
      <c r="B45" s="143">
        <v>579</v>
      </c>
      <c r="C45" s="143">
        <v>794</v>
      </c>
      <c r="D45" s="143">
        <v>818</v>
      </c>
      <c r="E45" s="143">
        <v>879</v>
      </c>
      <c r="F45" s="143">
        <v>929</v>
      </c>
      <c r="G45" s="141">
        <v>940</v>
      </c>
      <c r="H45" s="141">
        <f>H3+H21+H26+H33+H34+H35+H40+H41+H42+H43+H44</f>
        <v>942</v>
      </c>
    </row>
    <row r="46" spans="1:8" ht="15" customHeight="1" thickBot="1" x14ac:dyDescent="0.3">
      <c r="A46" s="18" t="s">
        <v>211</v>
      </c>
      <c r="B46" s="19"/>
      <c r="C46" s="19"/>
      <c r="D46" s="19"/>
      <c r="E46" s="19"/>
      <c r="F46" s="19"/>
      <c r="G46" s="18"/>
      <c r="H46" s="206"/>
    </row>
    <row r="47" spans="1:8" ht="15" customHeight="1" x14ac:dyDescent="0.25">
      <c r="A47" s="236" t="s">
        <v>61</v>
      </c>
      <c r="B47" s="237"/>
      <c r="C47" s="237"/>
      <c r="D47" s="237"/>
      <c r="E47" s="237"/>
      <c r="F47" s="237"/>
      <c r="G47" s="237"/>
      <c r="H47" s="238"/>
    </row>
  </sheetData>
  <mergeCells count="2">
    <mergeCell ref="A1:H1"/>
    <mergeCell ref="A47:H47"/>
  </mergeCells>
  <phoneticPr fontId="12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rgb="FFE51D2C"/>
  </sheetPr>
  <dimension ref="A1:S124"/>
  <sheetViews>
    <sheetView zoomScaleNormal="100" workbookViewId="0">
      <selection sqref="A1:I1"/>
    </sheetView>
  </sheetViews>
  <sheetFormatPr defaultColWidth="0" defaultRowHeight="0" customHeight="1" zeroHeight="1" x14ac:dyDescent="0.2"/>
  <cols>
    <col min="1" max="1" width="43.7109375" style="23" customWidth="1"/>
    <col min="2" max="8" width="13.7109375" style="23" customWidth="1"/>
    <col min="9" max="9" width="13.7109375" style="22" customWidth="1"/>
    <col min="10" max="10" width="13.7109375" style="23" customWidth="1"/>
    <col min="11" max="11" width="43.7109375" style="23" customWidth="1"/>
    <col min="12" max="16" width="13.7109375" style="23" customWidth="1"/>
    <col min="17" max="17" width="13.7109375" style="22" customWidth="1"/>
    <col min="18" max="19" width="13.7109375" style="23" customWidth="1"/>
    <col min="20" max="16384" width="9.140625" style="174" hidden="1"/>
  </cols>
  <sheetData>
    <row r="1" spans="1:19" ht="24" customHeight="1" x14ac:dyDescent="0.2">
      <c r="A1" s="245" t="s">
        <v>187</v>
      </c>
      <c r="B1" s="246"/>
      <c r="C1" s="246"/>
      <c r="D1" s="246"/>
      <c r="E1" s="246"/>
      <c r="F1" s="246"/>
      <c r="G1" s="246"/>
      <c r="H1" s="246"/>
      <c r="I1" s="247"/>
      <c r="J1" s="20"/>
      <c r="K1" s="241" t="s">
        <v>188</v>
      </c>
      <c r="L1" s="241"/>
      <c r="M1" s="241"/>
      <c r="N1" s="241"/>
      <c r="O1" s="241"/>
      <c r="P1" s="241"/>
      <c r="Q1" s="241"/>
      <c r="R1" s="241"/>
      <c r="S1" s="241"/>
    </row>
    <row r="2" spans="1:19" s="170" customFormat="1" ht="15" customHeight="1" x14ac:dyDescent="0.2">
      <c r="A2" s="42" t="s">
        <v>172</v>
      </c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221</v>
      </c>
      <c r="H2" s="45" t="s">
        <v>222</v>
      </c>
      <c r="I2" s="45" t="s">
        <v>65</v>
      </c>
      <c r="J2" s="34"/>
      <c r="K2" s="42" t="s">
        <v>173</v>
      </c>
      <c r="L2" s="45">
        <v>2017</v>
      </c>
      <c r="M2" s="45">
        <v>2018</v>
      </c>
      <c r="N2" s="45">
        <v>2019</v>
      </c>
      <c r="O2" s="45">
        <v>2020</v>
      </c>
      <c r="P2" s="45">
        <v>2021</v>
      </c>
      <c r="Q2" s="45" t="s">
        <v>221</v>
      </c>
      <c r="R2" s="45" t="s">
        <v>222</v>
      </c>
      <c r="S2" s="176" t="s">
        <v>65</v>
      </c>
    </row>
    <row r="3" spans="1:19" s="170" customFormat="1" ht="15" customHeight="1" x14ac:dyDescent="0.2">
      <c r="A3" s="47" t="s">
        <v>20</v>
      </c>
      <c r="B3" s="48">
        <v>3951.4606940999997</v>
      </c>
      <c r="C3" s="48">
        <v>3941.0735936000001</v>
      </c>
      <c r="D3" s="48">
        <v>1723.7370261999999</v>
      </c>
      <c r="E3" s="48">
        <v>1028.2938962000001</v>
      </c>
      <c r="F3" s="48">
        <v>2153.8873558</v>
      </c>
      <c r="G3" s="48">
        <v>0</v>
      </c>
      <c r="H3" s="48">
        <v>0</v>
      </c>
      <c r="I3" s="48">
        <v>4160.7863262000001</v>
      </c>
      <c r="J3" s="34"/>
      <c r="K3" s="43" t="s">
        <v>75</v>
      </c>
      <c r="L3" s="46">
        <v>0</v>
      </c>
      <c r="M3" s="46">
        <v>19.27577762</v>
      </c>
      <c r="N3" s="46">
        <v>20.453448999999999</v>
      </c>
      <c r="O3" s="46">
        <v>10.550413000000001</v>
      </c>
      <c r="P3" s="46">
        <v>34.625281559999998</v>
      </c>
      <c r="Q3" s="46">
        <v>1.6335E-3</v>
      </c>
      <c r="R3" s="46">
        <v>0</v>
      </c>
      <c r="S3" s="177">
        <v>30.139162200000001</v>
      </c>
    </row>
    <row r="4" spans="1:19" s="170" customFormat="1" ht="15" customHeight="1" x14ac:dyDescent="0.2">
      <c r="A4" s="49" t="s">
        <v>21</v>
      </c>
      <c r="B4" s="50">
        <v>0</v>
      </c>
      <c r="C4" s="50">
        <v>2.8093300000000001</v>
      </c>
      <c r="D4" s="50">
        <v>10.99863</v>
      </c>
      <c r="E4" s="50">
        <v>16.350345000000001</v>
      </c>
      <c r="F4" s="50">
        <v>19.200392000000001</v>
      </c>
      <c r="G4" s="50">
        <v>0</v>
      </c>
      <c r="H4" s="50">
        <v>0</v>
      </c>
      <c r="I4" s="50">
        <v>0</v>
      </c>
      <c r="J4" s="34"/>
      <c r="K4" s="43" t="s">
        <v>76</v>
      </c>
      <c r="L4" s="46">
        <v>77.4380563</v>
      </c>
      <c r="M4" s="46">
        <v>106.0686202</v>
      </c>
      <c r="N4" s="46">
        <v>120.5305501</v>
      </c>
      <c r="O4" s="46">
        <v>132.7982007</v>
      </c>
      <c r="P4" s="46">
        <v>215.55390019999999</v>
      </c>
      <c r="Q4" s="46">
        <v>0</v>
      </c>
      <c r="R4" s="46">
        <v>0</v>
      </c>
      <c r="S4" s="177">
        <v>0</v>
      </c>
    </row>
    <row r="5" spans="1:19" s="170" customFormat="1" ht="15" customHeight="1" x14ac:dyDescent="0.2">
      <c r="A5" s="49" t="s">
        <v>22</v>
      </c>
      <c r="B5" s="50">
        <v>0</v>
      </c>
      <c r="C5" s="50"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34"/>
      <c r="K5" s="43" t="s">
        <v>77</v>
      </c>
      <c r="L5" s="46">
        <v>27.721057999999999</v>
      </c>
      <c r="M5" s="46">
        <v>0</v>
      </c>
      <c r="N5" s="46">
        <v>0</v>
      </c>
      <c r="O5" s="46"/>
      <c r="P5" s="46" t="s">
        <v>164</v>
      </c>
      <c r="Q5" s="46" t="s">
        <v>164</v>
      </c>
      <c r="R5" s="46" t="s">
        <v>164</v>
      </c>
      <c r="S5" s="177" t="s">
        <v>164</v>
      </c>
    </row>
    <row r="6" spans="1:19" s="170" customFormat="1" ht="15" customHeight="1" x14ac:dyDescent="0.2">
      <c r="A6" s="49" t="s">
        <v>23</v>
      </c>
      <c r="B6" s="50">
        <v>689.97842500000002</v>
      </c>
      <c r="C6" s="50">
        <v>1231.9109850999998</v>
      </c>
      <c r="D6" s="50">
        <v>739.64977669999996</v>
      </c>
      <c r="E6" s="50">
        <v>1098.429316</v>
      </c>
      <c r="F6" s="50">
        <v>1499.2948750999999</v>
      </c>
      <c r="G6" s="50">
        <v>0</v>
      </c>
      <c r="H6" s="50">
        <v>0</v>
      </c>
      <c r="I6" s="50">
        <v>1721.9254671000001</v>
      </c>
      <c r="J6" s="34"/>
      <c r="K6" s="43" t="s">
        <v>78</v>
      </c>
      <c r="L6" s="46">
        <v>1875.6078127000001</v>
      </c>
      <c r="M6" s="46">
        <v>3908.4660351100001</v>
      </c>
      <c r="N6" s="46">
        <v>1047.0436016000001</v>
      </c>
      <c r="O6" s="46">
        <v>2617</v>
      </c>
      <c r="P6" s="46">
        <v>1871.7280343899999</v>
      </c>
      <c r="Q6" s="46">
        <v>0</v>
      </c>
      <c r="R6" s="46">
        <v>0</v>
      </c>
      <c r="S6" s="177">
        <v>4516.2480271000004</v>
      </c>
    </row>
    <row r="7" spans="1:19" s="170" customFormat="1" ht="15" customHeight="1" x14ac:dyDescent="0.2">
      <c r="A7" s="49" t="s">
        <v>24</v>
      </c>
      <c r="B7" s="50">
        <v>24.531341299999998</v>
      </c>
      <c r="C7" s="50">
        <v>102.0140402</v>
      </c>
      <c r="D7" s="50">
        <v>64.5383195</v>
      </c>
      <c r="E7" s="50">
        <v>34.418862599999997</v>
      </c>
      <c r="F7" s="50">
        <v>11.713782</v>
      </c>
      <c r="G7" s="50">
        <v>0</v>
      </c>
      <c r="H7" s="50">
        <v>0</v>
      </c>
      <c r="I7" s="50">
        <v>21.327816800000001</v>
      </c>
      <c r="J7" s="34"/>
      <c r="K7" s="43" t="s">
        <v>79</v>
      </c>
      <c r="L7" s="46">
        <v>91.600043099999994</v>
      </c>
      <c r="M7" s="46">
        <v>83.284770099999989</v>
      </c>
      <c r="N7" s="46">
        <v>0</v>
      </c>
      <c r="O7" s="46">
        <v>0</v>
      </c>
      <c r="P7" s="46">
        <v>0</v>
      </c>
      <c r="Q7" s="46" t="s">
        <v>164</v>
      </c>
      <c r="R7" s="46" t="s">
        <v>164</v>
      </c>
      <c r="S7" s="177" t="s">
        <v>164</v>
      </c>
    </row>
    <row r="8" spans="1:19" s="170" customFormat="1" ht="15" customHeight="1" x14ac:dyDescent="0.2">
      <c r="A8" s="49" t="s">
        <v>25</v>
      </c>
      <c r="B8" s="50">
        <v>690.24121769999999</v>
      </c>
      <c r="C8" s="50">
        <v>1594.7360982999999</v>
      </c>
      <c r="D8" s="50">
        <v>581.09823359999996</v>
      </c>
      <c r="E8" s="50">
        <v>747.07916790000002</v>
      </c>
      <c r="F8" s="50">
        <v>332.86449199999998</v>
      </c>
      <c r="G8" s="50">
        <v>0</v>
      </c>
      <c r="H8" s="50">
        <v>0</v>
      </c>
      <c r="I8" s="50">
        <v>1568.2327064999999</v>
      </c>
      <c r="J8" s="34"/>
      <c r="K8" s="43" t="s">
        <v>80</v>
      </c>
      <c r="L8" s="46">
        <v>200.969345</v>
      </c>
      <c r="M8" s="46">
        <v>254.35453899999999</v>
      </c>
      <c r="N8" s="46">
        <v>576.690966</v>
      </c>
      <c r="O8" s="46">
        <v>392.722668</v>
      </c>
      <c r="P8" s="46">
        <v>489.04871000000003</v>
      </c>
      <c r="Q8" s="46">
        <v>0</v>
      </c>
      <c r="R8" s="46">
        <v>0</v>
      </c>
      <c r="S8" s="177">
        <v>837.60212001000002</v>
      </c>
    </row>
    <row r="9" spans="1:19" s="170" customFormat="1" ht="15" customHeight="1" x14ac:dyDescent="0.2">
      <c r="A9" s="49" t="s">
        <v>26</v>
      </c>
      <c r="B9" s="50">
        <v>281.42087219999996</v>
      </c>
      <c r="C9" s="50">
        <v>927.83521929999995</v>
      </c>
      <c r="D9" s="50">
        <v>266.4910471</v>
      </c>
      <c r="E9" s="50">
        <v>478.482303</v>
      </c>
      <c r="F9" s="50">
        <v>281.57909510000002</v>
      </c>
      <c r="G9" s="50">
        <v>0</v>
      </c>
      <c r="H9" s="50">
        <v>0</v>
      </c>
      <c r="I9" s="50">
        <v>625.19865159999995</v>
      </c>
      <c r="J9" s="34"/>
      <c r="K9" s="43" t="s">
        <v>81</v>
      </c>
      <c r="L9" s="46">
        <v>307.90923049999998</v>
      </c>
      <c r="M9" s="46">
        <v>891.73726739999995</v>
      </c>
      <c r="N9" s="46">
        <v>391.01909619999998</v>
      </c>
      <c r="O9" s="46">
        <v>355</v>
      </c>
      <c r="P9" s="46">
        <v>284.21808950000002</v>
      </c>
      <c r="Q9" s="46">
        <v>0</v>
      </c>
      <c r="R9" s="46">
        <v>0</v>
      </c>
      <c r="S9" s="177">
        <v>327.31926299999998</v>
      </c>
    </row>
    <row r="10" spans="1:19" s="170" customFormat="1" ht="15" customHeight="1" x14ac:dyDescent="0.2">
      <c r="A10" s="49" t="s">
        <v>27</v>
      </c>
      <c r="B10" s="50">
        <v>8937.1344846000011</v>
      </c>
      <c r="C10" s="50">
        <v>13701.0500964</v>
      </c>
      <c r="D10" s="50">
        <v>7702.0133272799994</v>
      </c>
      <c r="E10" s="50">
        <v>12003.749839399999</v>
      </c>
      <c r="F10" s="50">
        <v>9322.9159397900003</v>
      </c>
      <c r="G10" s="50">
        <v>0</v>
      </c>
      <c r="H10" s="50">
        <v>0</v>
      </c>
      <c r="I10" s="50">
        <v>25296.723854983498</v>
      </c>
      <c r="J10" s="34"/>
      <c r="K10" s="43" t="s">
        <v>163</v>
      </c>
      <c r="L10" s="46"/>
      <c r="M10" s="46"/>
      <c r="N10" s="46"/>
      <c r="O10" s="46"/>
      <c r="P10" s="46">
        <v>0</v>
      </c>
      <c r="Q10" s="46">
        <v>0</v>
      </c>
      <c r="R10" s="46">
        <v>0</v>
      </c>
      <c r="S10" s="177">
        <v>37.623055999999998</v>
      </c>
    </row>
    <row r="11" spans="1:19" s="170" customFormat="1" ht="15" customHeight="1" x14ac:dyDescent="0.2">
      <c r="A11" s="49" t="s">
        <v>28</v>
      </c>
      <c r="B11" s="50">
        <v>0</v>
      </c>
      <c r="C11" s="50">
        <v>91.750883799999997</v>
      </c>
      <c r="D11" s="50">
        <v>160.71370920000001</v>
      </c>
      <c r="E11" s="50">
        <v>24.45168</v>
      </c>
      <c r="F11" s="50">
        <v>71.289640800000001</v>
      </c>
      <c r="G11" s="50">
        <v>0</v>
      </c>
      <c r="H11" s="50">
        <v>0</v>
      </c>
      <c r="I11" s="50">
        <v>60.379781999999999</v>
      </c>
      <c r="J11" s="34"/>
      <c r="K11" s="43" t="s">
        <v>82</v>
      </c>
      <c r="L11" s="46">
        <v>6203.9946461500003</v>
      </c>
      <c r="M11" s="46">
        <v>11460.456447750001</v>
      </c>
      <c r="N11" s="46">
        <v>4856.0274811999998</v>
      </c>
      <c r="O11" s="46">
        <v>5511</v>
      </c>
      <c r="P11" s="46">
        <v>5253.4089360999997</v>
      </c>
      <c r="Q11" s="46">
        <v>61.8350236</v>
      </c>
      <c r="R11" s="46">
        <v>70.474350000000001</v>
      </c>
      <c r="S11" s="177">
        <v>7620.1423359999999</v>
      </c>
    </row>
    <row r="12" spans="1:19" s="170" customFormat="1" ht="15" customHeight="1" x14ac:dyDescent="0.2">
      <c r="A12" s="49" t="s">
        <v>29</v>
      </c>
      <c r="B12" s="50">
        <v>125.02778859999999</v>
      </c>
      <c r="C12" s="50">
        <v>274.75993999999997</v>
      </c>
      <c r="D12" s="50">
        <v>61.446460799999997</v>
      </c>
      <c r="E12" s="50">
        <v>76.937946400000001</v>
      </c>
      <c r="F12" s="50">
        <v>206.78879309999999</v>
      </c>
      <c r="G12" s="50">
        <v>0</v>
      </c>
      <c r="H12" s="50">
        <v>0</v>
      </c>
      <c r="I12" s="50">
        <v>305.101023</v>
      </c>
      <c r="J12" s="34"/>
      <c r="K12" s="43" t="s">
        <v>83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177">
        <v>0</v>
      </c>
    </row>
    <row r="13" spans="1:19" s="170" customFormat="1" ht="15" customHeight="1" x14ac:dyDescent="0.2">
      <c r="A13" s="49" t="s">
        <v>30</v>
      </c>
      <c r="B13" s="50">
        <v>12.1778514</v>
      </c>
      <c r="C13" s="50">
        <v>261.6917138</v>
      </c>
      <c r="D13" s="50">
        <v>116.639843</v>
      </c>
      <c r="E13" s="50">
        <v>145.5264267</v>
      </c>
      <c r="F13" s="50">
        <v>56.450716200000002</v>
      </c>
      <c r="G13" s="50">
        <v>0</v>
      </c>
      <c r="H13" s="50">
        <v>0</v>
      </c>
      <c r="I13" s="50">
        <v>93.305978300000007</v>
      </c>
      <c r="J13" s="34"/>
      <c r="K13" s="43" t="s">
        <v>84</v>
      </c>
      <c r="L13" s="46">
        <v>91.734298999999993</v>
      </c>
      <c r="M13" s="46">
        <v>262.85804100000001</v>
      </c>
      <c r="N13" s="46">
        <v>113.810687</v>
      </c>
      <c r="O13" s="46">
        <v>122.856077</v>
      </c>
      <c r="P13" s="46">
        <v>101.486491</v>
      </c>
      <c r="Q13" s="46">
        <v>0</v>
      </c>
      <c r="R13" s="46">
        <v>0</v>
      </c>
      <c r="S13" s="177">
        <v>254.23510400000001</v>
      </c>
    </row>
    <row r="14" spans="1:19" s="170" customFormat="1" ht="15" customHeight="1" x14ac:dyDescent="0.2">
      <c r="A14" s="49" t="s">
        <v>31</v>
      </c>
      <c r="B14" s="50">
        <v>47.287526399999997</v>
      </c>
      <c r="C14" s="50">
        <v>156.86207569999999</v>
      </c>
      <c r="D14" s="50">
        <v>62.2161069</v>
      </c>
      <c r="E14" s="50">
        <v>28.926016600000001</v>
      </c>
      <c r="F14" s="50">
        <v>87.229990900000004</v>
      </c>
      <c r="G14" s="50">
        <v>0</v>
      </c>
      <c r="H14" s="50">
        <v>0</v>
      </c>
      <c r="I14" s="50">
        <v>84.824819000000005</v>
      </c>
      <c r="J14" s="34"/>
      <c r="K14" s="43" t="s">
        <v>85</v>
      </c>
      <c r="L14" s="46">
        <v>108.400031</v>
      </c>
      <c r="M14" s="46">
        <v>109.680708</v>
      </c>
      <c r="N14" s="46">
        <v>29.800239999999999</v>
      </c>
      <c r="O14" s="46">
        <v>19.443000000000001</v>
      </c>
      <c r="P14" s="46">
        <v>17.240846999999999</v>
      </c>
      <c r="Q14" s="46">
        <v>0</v>
      </c>
      <c r="R14" s="46">
        <v>0</v>
      </c>
      <c r="S14" s="177">
        <v>127.230279</v>
      </c>
    </row>
    <row r="15" spans="1:19" s="170" customFormat="1" ht="15" customHeight="1" x14ac:dyDescent="0.2">
      <c r="A15" s="49" t="s">
        <v>32</v>
      </c>
      <c r="B15" s="50">
        <v>0</v>
      </c>
      <c r="C15" s="50">
        <v>19.465911999999999</v>
      </c>
      <c r="D15" s="50">
        <v>13.506864</v>
      </c>
      <c r="E15" s="50">
        <v>1.3962224000000001</v>
      </c>
      <c r="F15" s="50">
        <v>0</v>
      </c>
      <c r="G15" s="50">
        <v>0</v>
      </c>
      <c r="H15" s="50">
        <v>0</v>
      </c>
      <c r="I15" s="50">
        <v>0</v>
      </c>
      <c r="J15" s="34"/>
      <c r="K15" s="43" t="s">
        <v>162</v>
      </c>
      <c r="L15" s="46">
        <v>3.6880250000000001</v>
      </c>
      <c r="M15" s="46">
        <v>11.363256</v>
      </c>
      <c r="N15" s="46">
        <v>18.527557999999999</v>
      </c>
      <c r="O15" s="46">
        <v>8.0215641000000009</v>
      </c>
      <c r="P15" s="46">
        <v>0</v>
      </c>
      <c r="Q15" s="46">
        <v>0</v>
      </c>
      <c r="R15" s="46">
        <v>0</v>
      </c>
      <c r="S15" s="177">
        <v>9.3369079999999993</v>
      </c>
    </row>
    <row r="16" spans="1:19" s="170" customFormat="1" ht="15" customHeight="1" x14ac:dyDescent="0.2">
      <c r="A16" s="49" t="s">
        <v>33</v>
      </c>
      <c r="B16" s="50">
        <v>1997.9524416000002</v>
      </c>
      <c r="C16" s="50">
        <v>1996.3865498</v>
      </c>
      <c r="D16" s="50">
        <v>1306.42615</v>
      </c>
      <c r="E16" s="50">
        <v>1500.9681204000001</v>
      </c>
      <c r="F16" s="50">
        <v>1131.4922842000001</v>
      </c>
      <c r="G16" s="50">
        <v>0</v>
      </c>
      <c r="H16" s="50">
        <v>0</v>
      </c>
      <c r="I16" s="50">
        <v>2195.3112741999998</v>
      </c>
      <c r="J16" s="34"/>
      <c r="K16" s="43" t="s">
        <v>86</v>
      </c>
      <c r="L16" s="46">
        <v>286.06176499999998</v>
      </c>
      <c r="M16" s="46">
        <v>564.34682199999997</v>
      </c>
      <c r="N16" s="46">
        <v>412.90492399999999</v>
      </c>
      <c r="O16" s="46">
        <v>606.32574899999997</v>
      </c>
      <c r="P16" s="46">
        <v>923.09528599999999</v>
      </c>
      <c r="Q16" s="46">
        <v>0</v>
      </c>
      <c r="R16" s="46">
        <v>0</v>
      </c>
      <c r="S16" s="177">
        <v>1419.3181</v>
      </c>
    </row>
    <row r="17" spans="1:19" s="170" customFormat="1" ht="15" customHeight="1" x14ac:dyDescent="0.2">
      <c r="A17" s="49" t="s">
        <v>34</v>
      </c>
      <c r="B17" s="50">
        <v>121.5342792</v>
      </c>
      <c r="C17" s="50">
        <v>91.591498999999999</v>
      </c>
      <c r="D17" s="50">
        <v>53.240101199999998</v>
      </c>
      <c r="E17" s="50">
        <v>35.8576634</v>
      </c>
      <c r="F17" s="50">
        <v>72.9997027</v>
      </c>
      <c r="G17" s="50">
        <v>0</v>
      </c>
      <c r="H17" s="50">
        <v>0</v>
      </c>
      <c r="I17" s="50">
        <v>159.9455087</v>
      </c>
      <c r="J17" s="34"/>
      <c r="K17" s="43" t="s">
        <v>87</v>
      </c>
      <c r="L17" s="46">
        <v>13.2761882</v>
      </c>
      <c r="M17" s="46">
        <v>21.986821600000003</v>
      </c>
      <c r="N17" s="46">
        <v>1.6576105999999999</v>
      </c>
      <c r="O17" s="46">
        <v>10.338371799999999</v>
      </c>
      <c r="P17" s="46">
        <v>4.0874353000000001</v>
      </c>
      <c r="Q17" s="46">
        <v>0</v>
      </c>
      <c r="R17" s="46">
        <v>0</v>
      </c>
      <c r="S17" s="177">
        <v>10.9916745</v>
      </c>
    </row>
    <row r="18" spans="1:19" s="170" customFormat="1" ht="15" customHeight="1" x14ac:dyDescent="0.2">
      <c r="A18" s="49" t="s">
        <v>35</v>
      </c>
      <c r="B18" s="50">
        <v>159.89303699999999</v>
      </c>
      <c r="C18" s="50">
        <v>133.06042390000002</v>
      </c>
      <c r="D18" s="50">
        <v>128.8614565</v>
      </c>
      <c r="E18" s="50">
        <v>45.016567199999997</v>
      </c>
      <c r="F18" s="50">
        <v>31.72232</v>
      </c>
      <c r="G18" s="50">
        <v>0</v>
      </c>
      <c r="H18" s="50">
        <v>0</v>
      </c>
      <c r="I18" s="50">
        <v>31.106777900000001</v>
      </c>
      <c r="J18" s="34"/>
      <c r="K18" s="43" t="s">
        <v>88</v>
      </c>
      <c r="L18" s="46">
        <v>15.605219999999999</v>
      </c>
      <c r="M18" s="46">
        <v>0</v>
      </c>
      <c r="N18" s="46">
        <v>0</v>
      </c>
      <c r="O18" s="46">
        <v>0</v>
      </c>
      <c r="P18" s="46">
        <v>1.2014020000000001</v>
      </c>
      <c r="Q18" s="46">
        <v>0</v>
      </c>
      <c r="R18" s="46">
        <v>0</v>
      </c>
      <c r="S18" s="177">
        <v>13.4154</v>
      </c>
    </row>
    <row r="19" spans="1:19" s="170" customFormat="1" ht="15" customHeight="1" x14ac:dyDescent="0.2">
      <c r="A19" s="49" t="s">
        <v>36</v>
      </c>
      <c r="B19" s="50">
        <v>0</v>
      </c>
      <c r="C19" s="50">
        <v>31.014520999999998</v>
      </c>
      <c r="D19" s="50">
        <v>8.5153047999999991</v>
      </c>
      <c r="E19" s="50">
        <v>33.416668799999997</v>
      </c>
      <c r="F19" s="50">
        <v>5.3700098000000001</v>
      </c>
      <c r="G19" s="50">
        <v>0</v>
      </c>
      <c r="H19" s="50">
        <v>70.474350000000001</v>
      </c>
      <c r="I19" s="50">
        <v>80.062963999999994</v>
      </c>
      <c r="J19" s="34"/>
      <c r="K19" s="43" t="s">
        <v>89</v>
      </c>
      <c r="L19" s="46">
        <v>193.972947</v>
      </c>
      <c r="M19" s="46">
        <v>198.372772</v>
      </c>
      <c r="N19" s="46">
        <v>216.956076</v>
      </c>
      <c r="O19" s="46">
        <v>61.681458999999997</v>
      </c>
      <c r="P19" s="46">
        <v>102.630651</v>
      </c>
      <c r="Q19" s="46">
        <v>0</v>
      </c>
      <c r="R19" s="46">
        <v>0</v>
      </c>
      <c r="S19" s="177">
        <v>42.011375000000001</v>
      </c>
    </row>
    <row r="20" spans="1:19" s="170" customFormat="1" ht="15" customHeight="1" x14ac:dyDescent="0.2">
      <c r="A20" s="49" t="s">
        <v>37</v>
      </c>
      <c r="B20" s="50">
        <v>355.88204060000004</v>
      </c>
      <c r="C20" s="50">
        <v>377.13030220999997</v>
      </c>
      <c r="D20" s="50">
        <v>665.3142818</v>
      </c>
      <c r="E20" s="50">
        <v>362.88509759999999</v>
      </c>
      <c r="F20" s="50">
        <v>548.00913549999996</v>
      </c>
      <c r="G20" s="50">
        <v>0</v>
      </c>
      <c r="H20" s="50">
        <v>0</v>
      </c>
      <c r="I20" s="50">
        <v>1019.4309237</v>
      </c>
      <c r="J20" s="34"/>
      <c r="K20" s="43" t="s">
        <v>90</v>
      </c>
      <c r="L20" s="46">
        <v>22.573699999999999</v>
      </c>
      <c r="M20" s="46">
        <v>26.746500000000001</v>
      </c>
      <c r="N20" s="46">
        <v>13.882400000000001</v>
      </c>
      <c r="O20" s="46">
        <v>24.867913900000001</v>
      </c>
      <c r="P20" s="46">
        <v>3.3512959000000002</v>
      </c>
      <c r="Q20" s="46">
        <v>0</v>
      </c>
      <c r="R20" s="46">
        <v>0</v>
      </c>
      <c r="S20" s="177">
        <v>29.602659549999998</v>
      </c>
    </row>
    <row r="21" spans="1:19" s="170" customFormat="1" ht="15" customHeight="1" x14ac:dyDescent="0.2">
      <c r="A21" s="47" t="s">
        <v>38</v>
      </c>
      <c r="B21" s="52">
        <v>13443.0613056</v>
      </c>
      <c r="C21" s="52">
        <v>20994.069590509993</v>
      </c>
      <c r="D21" s="52">
        <v>11941.669612379997</v>
      </c>
      <c r="E21" s="52">
        <v>16633.892243400001</v>
      </c>
      <c r="F21" s="52">
        <v>13678.921169190004</v>
      </c>
      <c r="G21" s="52">
        <f>SUM(G4:G20)</f>
        <v>0</v>
      </c>
      <c r="H21" s="52">
        <f>SUM(H4:H20)</f>
        <v>70.474350000000001</v>
      </c>
      <c r="I21" s="52">
        <f>SUM(I4:I20)</f>
        <v>33262.877547783501</v>
      </c>
      <c r="J21" s="34"/>
      <c r="K21" s="43" t="s">
        <v>91</v>
      </c>
      <c r="L21" s="46"/>
      <c r="M21" s="46">
        <v>0</v>
      </c>
      <c r="N21" s="46">
        <v>0</v>
      </c>
      <c r="O21" s="46">
        <v>0</v>
      </c>
      <c r="P21" s="46" t="s">
        <v>164</v>
      </c>
      <c r="Q21" s="46" t="s">
        <v>164</v>
      </c>
      <c r="R21" s="46" t="s">
        <v>164</v>
      </c>
      <c r="S21" s="177" t="s">
        <v>164</v>
      </c>
    </row>
    <row r="22" spans="1:19" s="170" customFormat="1" ht="15" customHeight="1" x14ac:dyDescent="0.2">
      <c r="A22" s="49" t="s">
        <v>39</v>
      </c>
      <c r="B22" s="50">
        <v>382.99193515000002</v>
      </c>
      <c r="C22" s="50">
        <v>462.91012449999999</v>
      </c>
      <c r="D22" s="50">
        <v>222.85597000000001</v>
      </c>
      <c r="E22" s="50">
        <v>95.894006599999997</v>
      </c>
      <c r="F22" s="50">
        <v>54.279689500000003</v>
      </c>
      <c r="G22" s="50">
        <v>0</v>
      </c>
      <c r="H22" s="50">
        <v>0</v>
      </c>
      <c r="I22" s="50">
        <v>144.1871381</v>
      </c>
      <c r="J22" s="55"/>
      <c r="K22" s="43" t="s">
        <v>92</v>
      </c>
      <c r="L22" s="46">
        <v>841.58501870000009</v>
      </c>
      <c r="M22" s="46">
        <v>2470.4918959000001</v>
      </c>
      <c r="N22" s="46">
        <v>579.78826189999995</v>
      </c>
      <c r="O22" s="46">
        <v>1664.6100119</v>
      </c>
      <c r="P22" s="46">
        <v>2429.1642253999999</v>
      </c>
      <c r="Q22" s="46">
        <v>0</v>
      </c>
      <c r="R22" s="46">
        <v>0</v>
      </c>
      <c r="S22" s="177">
        <v>2977.7738027</v>
      </c>
    </row>
    <row r="23" spans="1:19" s="170" customFormat="1" ht="15" customHeight="1" x14ac:dyDescent="0.2">
      <c r="A23" s="49" t="s">
        <v>40</v>
      </c>
      <c r="B23" s="50">
        <v>1089.3389575000001</v>
      </c>
      <c r="C23" s="50">
        <v>920.2822506</v>
      </c>
      <c r="D23" s="50">
        <v>678.29230559999996</v>
      </c>
      <c r="E23" s="50">
        <v>1158.1736995000001</v>
      </c>
      <c r="F23" s="50">
        <v>485.2417418</v>
      </c>
      <c r="G23" s="50">
        <v>2.2144415999999998</v>
      </c>
      <c r="H23" s="50">
        <v>0</v>
      </c>
      <c r="I23" s="50">
        <v>232.0629994</v>
      </c>
      <c r="J23" s="55"/>
      <c r="K23" s="43" t="s">
        <v>93</v>
      </c>
      <c r="L23" s="46"/>
      <c r="M23" s="46"/>
      <c r="N23" s="46"/>
      <c r="O23" s="46">
        <v>0</v>
      </c>
      <c r="P23" s="46">
        <v>0</v>
      </c>
      <c r="Q23" s="46">
        <v>0</v>
      </c>
      <c r="R23" s="46">
        <v>0</v>
      </c>
      <c r="S23" s="177">
        <v>56.932684199999997</v>
      </c>
    </row>
    <row r="24" spans="1:19" s="170" customFormat="1" ht="15" customHeight="1" x14ac:dyDescent="0.2">
      <c r="A24" s="49" t="s">
        <v>41</v>
      </c>
      <c r="B24" s="50">
        <v>1633.5964436499999</v>
      </c>
      <c r="C24" s="50">
        <v>1624.6125438499998</v>
      </c>
      <c r="D24" s="50">
        <v>1019.7363395</v>
      </c>
      <c r="E24" s="50">
        <v>1828.0275024</v>
      </c>
      <c r="F24" s="50">
        <v>889.67330200000004</v>
      </c>
      <c r="G24" s="50">
        <v>59.620581999999999</v>
      </c>
      <c r="H24" s="50">
        <v>0</v>
      </c>
      <c r="I24" s="50">
        <v>371.6890851</v>
      </c>
      <c r="J24" s="55"/>
      <c r="K24" s="43" t="s">
        <v>94</v>
      </c>
      <c r="L24" s="46">
        <v>0</v>
      </c>
      <c r="M24" s="46">
        <v>0</v>
      </c>
      <c r="N24" s="46">
        <v>0</v>
      </c>
      <c r="O24" s="46">
        <v>0</v>
      </c>
      <c r="P24" s="46">
        <v>46.925153999999999</v>
      </c>
      <c r="Q24" s="46">
        <v>0</v>
      </c>
      <c r="R24" s="46">
        <v>0</v>
      </c>
      <c r="S24" s="177">
        <v>26.0090942</v>
      </c>
    </row>
    <row r="25" spans="1:19" s="170" customFormat="1" ht="15" customHeight="1" x14ac:dyDescent="0.2">
      <c r="A25" s="49" t="s">
        <v>42</v>
      </c>
      <c r="B25" s="50">
        <v>6.8740299</v>
      </c>
      <c r="C25" s="50">
        <v>5.3913960000000003</v>
      </c>
      <c r="D25" s="50">
        <v>3.3696225000000002</v>
      </c>
      <c r="E25" s="50">
        <v>2.4063281999999999</v>
      </c>
      <c r="F25" s="50">
        <v>9.2431278999999993</v>
      </c>
      <c r="G25" s="50">
        <v>0</v>
      </c>
      <c r="H25" s="50">
        <v>0</v>
      </c>
      <c r="I25" s="50">
        <v>1.5148188</v>
      </c>
      <c r="J25" s="55"/>
      <c r="K25" s="43" t="s">
        <v>95</v>
      </c>
      <c r="L25" s="46">
        <v>400.9187776</v>
      </c>
      <c r="M25" s="46">
        <v>1544.2379255999999</v>
      </c>
      <c r="N25" s="46">
        <v>765.14405509999995</v>
      </c>
      <c r="O25" s="46">
        <v>710.05199319999997</v>
      </c>
      <c r="P25" s="46">
        <v>1287.2872921000001</v>
      </c>
      <c r="Q25" s="46">
        <v>0</v>
      </c>
      <c r="R25" s="46">
        <v>0</v>
      </c>
      <c r="S25" s="177">
        <v>825.57765080000001</v>
      </c>
    </row>
    <row r="26" spans="1:19" s="170" customFormat="1" ht="15" customHeight="1" x14ac:dyDescent="0.2">
      <c r="A26" s="47" t="s">
        <v>43</v>
      </c>
      <c r="B26" s="52">
        <v>3112.8013662000003</v>
      </c>
      <c r="C26" s="52">
        <v>3013.1963149499998</v>
      </c>
      <c r="D26" s="52">
        <v>1924.2542376000001</v>
      </c>
      <c r="E26" s="52">
        <v>3084.5015367000001</v>
      </c>
      <c r="F26" s="52">
        <v>1438.4378612</v>
      </c>
      <c r="G26" s="52">
        <f>SUM(G22:G25)</f>
        <v>61.8350236</v>
      </c>
      <c r="H26" s="52">
        <f>SUM(H22:H25)</f>
        <v>0</v>
      </c>
      <c r="I26" s="52">
        <f>SUM(I22:I25)</f>
        <v>749.45404139999994</v>
      </c>
      <c r="J26" s="34"/>
      <c r="K26" s="43" t="s">
        <v>96</v>
      </c>
      <c r="L26" s="46">
        <v>140.14610400000001</v>
      </c>
      <c r="M26" s="46">
        <v>244.71363199999999</v>
      </c>
      <c r="N26" s="46">
        <v>40.884903000000001</v>
      </c>
      <c r="O26" s="46">
        <v>97.228167499999998</v>
      </c>
      <c r="P26" s="46">
        <v>191.46623299999999</v>
      </c>
      <c r="Q26" s="46">
        <v>0</v>
      </c>
      <c r="R26" s="46">
        <v>0</v>
      </c>
      <c r="S26" s="177">
        <v>354.230413</v>
      </c>
    </row>
    <row r="27" spans="1:19" s="170" customFormat="1" ht="15" customHeight="1" x14ac:dyDescent="0.2">
      <c r="A27" s="49" t="s">
        <v>44</v>
      </c>
      <c r="B27" s="50">
        <v>462.59858561282999</v>
      </c>
      <c r="C27" s="50">
        <v>804.39251730000001</v>
      </c>
      <c r="D27" s="50">
        <v>233.16987370000001</v>
      </c>
      <c r="E27" s="50">
        <v>488.71637851000003</v>
      </c>
      <c r="F27" s="50">
        <v>878.04030160000002</v>
      </c>
      <c r="G27" s="50">
        <v>0</v>
      </c>
      <c r="H27" s="50">
        <v>0</v>
      </c>
      <c r="I27" s="50">
        <v>460.20786090000001</v>
      </c>
      <c r="J27" s="34"/>
      <c r="K27" s="43" t="s">
        <v>97</v>
      </c>
      <c r="L27" s="46">
        <v>731.92828699999995</v>
      </c>
      <c r="M27" s="46">
        <v>1222.4354699999999</v>
      </c>
      <c r="N27" s="46">
        <v>1046.6634759999999</v>
      </c>
      <c r="O27" s="46">
        <v>830.62478499999997</v>
      </c>
      <c r="P27" s="46">
        <v>339.51413500000001</v>
      </c>
      <c r="Q27" s="46">
        <v>0</v>
      </c>
      <c r="R27" s="46">
        <v>0</v>
      </c>
      <c r="S27" s="177">
        <v>1584.9302740000001</v>
      </c>
    </row>
    <row r="28" spans="1:19" s="170" customFormat="1" ht="15" customHeight="1" x14ac:dyDescent="0.2">
      <c r="A28" s="49" t="s">
        <v>45</v>
      </c>
      <c r="B28" s="50">
        <v>1108.6048792500001</v>
      </c>
      <c r="C28" s="50">
        <v>2585.1936876</v>
      </c>
      <c r="D28" s="50">
        <v>466.89757479999997</v>
      </c>
      <c r="E28" s="50">
        <v>405.75462549999997</v>
      </c>
      <c r="F28" s="50">
        <v>1247.8515385000001</v>
      </c>
      <c r="G28" s="50">
        <v>0</v>
      </c>
      <c r="H28" s="50">
        <v>0</v>
      </c>
      <c r="I28" s="50">
        <v>513.14853789999995</v>
      </c>
      <c r="J28" s="55"/>
      <c r="K28" s="43" t="s">
        <v>98</v>
      </c>
      <c r="L28" s="46"/>
      <c r="M28" s="46"/>
      <c r="N28" s="46"/>
      <c r="O28" s="46"/>
      <c r="P28" s="46" t="s">
        <v>164</v>
      </c>
      <c r="Q28" s="46" t="s">
        <v>164</v>
      </c>
      <c r="R28" s="46" t="s">
        <v>164</v>
      </c>
      <c r="S28" s="177" t="s">
        <v>164</v>
      </c>
    </row>
    <row r="29" spans="1:19" s="170" customFormat="1" ht="15" customHeight="1" x14ac:dyDescent="0.2">
      <c r="A29" s="49" t="s">
        <v>46</v>
      </c>
      <c r="B29" s="50">
        <v>924.37668559999997</v>
      </c>
      <c r="C29" s="50">
        <v>4159.5649434999996</v>
      </c>
      <c r="D29" s="50">
        <v>391.89024840000002</v>
      </c>
      <c r="E29" s="50">
        <v>1092.8271612999999</v>
      </c>
      <c r="F29" s="50">
        <v>2000.5806015000001</v>
      </c>
      <c r="G29" s="50">
        <v>0</v>
      </c>
      <c r="H29" s="50">
        <v>0</v>
      </c>
      <c r="I29" s="50">
        <v>163.44534899999999</v>
      </c>
      <c r="J29" s="34"/>
      <c r="K29" s="43" t="s">
        <v>99</v>
      </c>
      <c r="L29" s="46">
        <v>59.330669999999998</v>
      </c>
      <c r="M29" s="46">
        <v>48.489375000000003</v>
      </c>
      <c r="N29" s="46">
        <v>35.329996999999999</v>
      </c>
      <c r="O29" s="46">
        <v>0</v>
      </c>
      <c r="P29" s="46">
        <v>0</v>
      </c>
      <c r="Q29" s="46">
        <v>0</v>
      </c>
      <c r="R29" s="46">
        <v>0</v>
      </c>
      <c r="S29" s="177">
        <v>0</v>
      </c>
    </row>
    <row r="30" spans="1:19" s="170" customFormat="1" ht="15" customHeight="1" x14ac:dyDescent="0.2">
      <c r="A30" s="49" t="s">
        <v>47</v>
      </c>
      <c r="B30" s="50">
        <v>498.62245909999996</v>
      </c>
      <c r="C30" s="50">
        <v>1640.8435675999999</v>
      </c>
      <c r="D30" s="50">
        <v>416.59608700000001</v>
      </c>
      <c r="E30" s="50">
        <v>716.859421</v>
      </c>
      <c r="F30" s="50">
        <v>1137.419228</v>
      </c>
      <c r="G30" s="50">
        <v>0</v>
      </c>
      <c r="H30" s="50">
        <v>0</v>
      </c>
      <c r="I30" s="50">
        <v>378.29501649999997</v>
      </c>
      <c r="J30" s="34"/>
      <c r="K30" s="43" t="s">
        <v>100</v>
      </c>
      <c r="L30" s="46">
        <v>87.506647799999996</v>
      </c>
      <c r="M30" s="46">
        <v>45.470188299999997</v>
      </c>
      <c r="N30" s="46">
        <v>188.749436</v>
      </c>
      <c r="O30" s="46"/>
      <c r="P30" s="46" t="s">
        <v>164</v>
      </c>
      <c r="Q30" s="46" t="s">
        <v>164</v>
      </c>
      <c r="R30" s="46" t="s">
        <v>164</v>
      </c>
      <c r="S30" s="177" t="s">
        <v>164</v>
      </c>
    </row>
    <row r="31" spans="1:19" s="170" customFormat="1" ht="15" customHeight="1" x14ac:dyDescent="0.2">
      <c r="A31" s="49" t="s">
        <v>48</v>
      </c>
      <c r="B31" s="50">
        <v>52.070589013463994</v>
      </c>
      <c r="C31" s="50">
        <v>293.55774150000002</v>
      </c>
      <c r="D31" s="50">
        <v>0</v>
      </c>
      <c r="E31" s="50">
        <v>3.7568584999999999</v>
      </c>
      <c r="F31" s="50">
        <v>75.885796400000004</v>
      </c>
      <c r="G31" s="50">
        <v>0</v>
      </c>
      <c r="H31" s="50">
        <v>0</v>
      </c>
      <c r="I31" s="50">
        <v>0</v>
      </c>
      <c r="J31" s="34"/>
      <c r="K31" s="43" t="s">
        <v>101</v>
      </c>
      <c r="L31" s="46">
        <v>7639.2001813499992</v>
      </c>
      <c r="M31" s="46">
        <v>7813.8843063999993</v>
      </c>
      <c r="N31" s="46">
        <v>3531.1101877999999</v>
      </c>
      <c r="O31" s="46">
        <v>7456.4101862999996</v>
      </c>
      <c r="P31" s="46">
        <v>4674.3190713000004</v>
      </c>
      <c r="Q31" s="46">
        <v>0</v>
      </c>
      <c r="R31" s="46">
        <v>0</v>
      </c>
      <c r="S31" s="177">
        <v>12185.9419105</v>
      </c>
    </row>
    <row r="32" spans="1:19" s="170" customFormat="1" ht="15" customHeight="1" x14ac:dyDescent="0.2">
      <c r="A32" s="49" t="s">
        <v>49</v>
      </c>
      <c r="B32" s="50">
        <v>0</v>
      </c>
      <c r="C32" s="50">
        <v>0</v>
      </c>
      <c r="D32" s="50">
        <v>0</v>
      </c>
      <c r="E32" s="50">
        <v>69.782360999999995</v>
      </c>
      <c r="F32" s="50">
        <v>78.586701000000005</v>
      </c>
      <c r="G32" s="50">
        <v>0</v>
      </c>
      <c r="H32" s="50">
        <v>0</v>
      </c>
      <c r="I32" s="50">
        <v>48.983719800000003</v>
      </c>
      <c r="J32" s="34"/>
      <c r="K32" s="43" t="s">
        <v>102</v>
      </c>
      <c r="L32" s="46">
        <v>1298.623428580504</v>
      </c>
      <c r="M32" s="46">
        <v>1586.9152801</v>
      </c>
      <c r="N32" s="46">
        <v>1086.24516948</v>
      </c>
      <c r="O32" s="46">
        <v>1550.4359836000001</v>
      </c>
      <c r="P32" s="46">
        <v>1797.1111903000001</v>
      </c>
      <c r="Q32" s="46">
        <v>0</v>
      </c>
      <c r="R32" s="46">
        <v>0</v>
      </c>
      <c r="S32" s="177">
        <v>3467.40610049</v>
      </c>
    </row>
    <row r="33" spans="1:19" s="170" customFormat="1" ht="15" customHeight="1" x14ac:dyDescent="0.2">
      <c r="A33" s="47" t="s">
        <v>50</v>
      </c>
      <c r="B33" s="52">
        <v>3046.2731985762939</v>
      </c>
      <c r="C33" s="52">
        <v>9483.5524574999999</v>
      </c>
      <c r="D33" s="52">
        <v>1508.5537838999999</v>
      </c>
      <c r="E33" s="52">
        <v>2777.6968058100001</v>
      </c>
      <c r="F33" s="52">
        <v>5418.3641669999997</v>
      </c>
      <c r="G33" s="52">
        <f>SUM(G27:G32)</f>
        <v>0</v>
      </c>
      <c r="H33" s="52">
        <f>SUM(H27:H32)</f>
        <v>0</v>
      </c>
      <c r="I33" s="52">
        <f>SUM(I27:I32)</f>
        <v>1564.0804840999999</v>
      </c>
      <c r="J33" s="34"/>
      <c r="K33" s="43" t="s">
        <v>103</v>
      </c>
      <c r="L33" s="46">
        <v>520.69036319999998</v>
      </c>
      <c r="M33" s="46">
        <v>342.55733930000002</v>
      </c>
      <c r="N33" s="46">
        <v>371.34042499999998</v>
      </c>
      <c r="O33" s="46">
        <v>399.66919100000001</v>
      </c>
      <c r="P33" s="46">
        <v>487.31516499999998</v>
      </c>
      <c r="Q33" s="46">
        <v>0</v>
      </c>
      <c r="R33" s="46">
        <v>0</v>
      </c>
      <c r="S33" s="177">
        <v>1981.7597169999999</v>
      </c>
    </row>
    <row r="34" spans="1:19" s="170" customFormat="1" ht="15" customHeight="1" x14ac:dyDescent="0.2">
      <c r="A34" s="47" t="s">
        <v>51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34"/>
      <c r="K34" s="43" t="s">
        <v>104</v>
      </c>
      <c r="L34" s="46"/>
      <c r="M34" s="46">
        <v>0</v>
      </c>
      <c r="N34" s="46">
        <v>0</v>
      </c>
      <c r="O34" s="46">
        <v>0.21140700000000001</v>
      </c>
      <c r="P34" s="46">
        <v>0.628355</v>
      </c>
      <c r="Q34" s="46">
        <v>0</v>
      </c>
      <c r="R34" s="46">
        <v>0</v>
      </c>
      <c r="S34" s="177">
        <v>1.4701900000000001</v>
      </c>
    </row>
    <row r="35" spans="1:19" s="170" customFormat="1" ht="15" customHeight="1" x14ac:dyDescent="0.2">
      <c r="A35" s="47" t="s">
        <v>52</v>
      </c>
      <c r="B35" s="48">
        <v>16.693951999999999</v>
      </c>
      <c r="C35" s="48">
        <v>0</v>
      </c>
      <c r="D35" s="48">
        <v>0</v>
      </c>
      <c r="E35" s="48">
        <v>32.951799999999999</v>
      </c>
      <c r="F35" s="48">
        <v>0</v>
      </c>
      <c r="G35" s="48">
        <v>0</v>
      </c>
      <c r="H35" s="48">
        <v>0</v>
      </c>
      <c r="I35" s="48">
        <v>0</v>
      </c>
      <c r="J35" s="34"/>
      <c r="K35" s="43" t="s">
        <v>105</v>
      </c>
      <c r="L35" s="46">
        <v>872.92123400000003</v>
      </c>
      <c r="M35" s="46">
        <v>997.850054</v>
      </c>
      <c r="N35" s="46">
        <v>239.92982000000001</v>
      </c>
      <c r="O35" s="46">
        <v>406.085983</v>
      </c>
      <c r="P35" s="46">
        <v>564.62105499999996</v>
      </c>
      <c r="Q35" s="46">
        <v>0</v>
      </c>
      <c r="R35" s="46">
        <v>0</v>
      </c>
      <c r="S35" s="177">
        <v>786.41973399999995</v>
      </c>
    </row>
    <row r="36" spans="1:19" s="170" customFormat="1" ht="15" customHeight="1" x14ac:dyDescent="0.2">
      <c r="A36" s="49" t="s">
        <v>53</v>
      </c>
      <c r="B36" s="50"/>
      <c r="C36" s="50">
        <v>755.20152599999994</v>
      </c>
      <c r="D36" s="50">
        <v>404.02669250000002</v>
      </c>
      <c r="E36" s="50">
        <v>1877.2815089000001</v>
      </c>
      <c r="F36" s="50">
        <v>1245.9689449</v>
      </c>
      <c r="G36" s="50">
        <v>0</v>
      </c>
      <c r="H36" s="50">
        <v>0</v>
      </c>
      <c r="I36" s="50">
        <v>3674.4102116899999</v>
      </c>
      <c r="J36" s="34"/>
      <c r="K36" s="43" t="s">
        <v>106</v>
      </c>
      <c r="L36" s="46"/>
      <c r="M36" s="46"/>
      <c r="N36" s="46"/>
      <c r="O36" s="46">
        <v>0</v>
      </c>
      <c r="P36" s="46">
        <v>0</v>
      </c>
      <c r="Q36" s="46">
        <v>0</v>
      </c>
      <c r="R36" s="46">
        <v>0</v>
      </c>
      <c r="S36" s="177">
        <v>0</v>
      </c>
    </row>
    <row r="37" spans="1:19" s="170" customFormat="1" ht="15" customHeight="1" x14ac:dyDescent="0.2">
      <c r="A37" s="49" t="s">
        <v>54</v>
      </c>
      <c r="B37" s="50"/>
      <c r="C37" s="50">
        <v>91.162967399999999</v>
      </c>
      <c r="D37" s="50">
        <v>228.05057600000001</v>
      </c>
      <c r="E37" s="50">
        <v>161.24642800000001</v>
      </c>
      <c r="F37" s="50">
        <v>231.1095444</v>
      </c>
      <c r="G37" s="50">
        <v>0</v>
      </c>
      <c r="H37" s="50">
        <v>0</v>
      </c>
      <c r="I37" s="50">
        <v>305.91472340000001</v>
      </c>
      <c r="J37" s="34"/>
      <c r="K37" s="43" t="s">
        <v>215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177">
        <v>0</v>
      </c>
    </row>
    <row r="38" spans="1:19" s="170" customFormat="1" ht="15" customHeight="1" x14ac:dyDescent="0.2">
      <c r="A38" s="49" t="s">
        <v>55</v>
      </c>
      <c r="B38" s="50"/>
      <c r="C38" s="50">
        <v>123.23885079999999</v>
      </c>
      <c r="D38" s="50">
        <v>65.803196600000007</v>
      </c>
      <c r="E38" s="50">
        <v>409.09287319999999</v>
      </c>
      <c r="F38" s="50">
        <v>287.10679190000002</v>
      </c>
      <c r="G38" s="50">
        <v>0</v>
      </c>
      <c r="H38" s="50">
        <v>0</v>
      </c>
      <c r="I38" s="50">
        <v>1635.3349107158001</v>
      </c>
      <c r="J38" s="34"/>
      <c r="K38" s="43" t="s">
        <v>217</v>
      </c>
      <c r="L38" s="46"/>
      <c r="M38" s="46"/>
      <c r="N38" s="46"/>
      <c r="O38" s="46"/>
      <c r="P38" s="46"/>
      <c r="Q38" s="46">
        <v>0</v>
      </c>
      <c r="R38" s="46">
        <v>0</v>
      </c>
      <c r="S38" s="177">
        <v>0</v>
      </c>
    </row>
    <row r="39" spans="1:19" s="170" customFormat="1" ht="15" customHeight="1" x14ac:dyDescent="0.2">
      <c r="A39" s="49" t="s">
        <v>56</v>
      </c>
      <c r="B39" s="50"/>
      <c r="C39" s="50">
        <v>118.2857751</v>
      </c>
      <c r="D39" s="50">
        <v>237.822453</v>
      </c>
      <c r="E39" s="50">
        <v>546.33670129999996</v>
      </c>
      <c r="F39" s="50">
        <v>601.44425220000005</v>
      </c>
      <c r="G39" s="50">
        <v>0</v>
      </c>
      <c r="H39" s="50">
        <v>0</v>
      </c>
      <c r="I39" s="50">
        <v>1234.4126563659399</v>
      </c>
      <c r="J39" s="34"/>
      <c r="K39" s="43" t="s">
        <v>107</v>
      </c>
      <c r="L39" s="46">
        <v>1243.446238</v>
      </c>
      <c r="M39" s="46">
        <v>1506.4631528</v>
      </c>
      <c r="N39" s="46">
        <v>1173.7184471999999</v>
      </c>
      <c r="O39" s="46">
        <v>1566</v>
      </c>
      <c r="P39" s="46">
        <v>1815.5083964</v>
      </c>
      <c r="Q39" s="46">
        <v>0</v>
      </c>
      <c r="R39" s="46">
        <v>0</v>
      </c>
      <c r="S39" s="177">
        <v>3741.9524645052402</v>
      </c>
    </row>
    <row r="40" spans="1:19" s="170" customFormat="1" ht="15" customHeight="1" x14ac:dyDescent="0.2">
      <c r="A40" s="47" t="s">
        <v>160</v>
      </c>
      <c r="B40" s="48">
        <v>1293.1340981999997</v>
      </c>
      <c r="C40" s="48">
        <v>1087.8891192999999</v>
      </c>
      <c r="D40" s="48">
        <v>935.70291810000003</v>
      </c>
      <c r="E40" s="48">
        <v>2993.9575113999999</v>
      </c>
      <c r="F40" s="48">
        <v>2365.6295334000001</v>
      </c>
      <c r="G40" s="48">
        <f>SUM(G36:G39)</f>
        <v>0</v>
      </c>
      <c r="H40" s="48">
        <f>SUM(H36:H39)</f>
        <v>0</v>
      </c>
      <c r="I40" s="48">
        <f>SUM(I36:I39)</f>
        <v>6850.0725021717399</v>
      </c>
      <c r="J40" s="34"/>
      <c r="K40" s="43" t="s">
        <v>108</v>
      </c>
      <c r="L40" s="46">
        <v>9.3135890000000003</v>
      </c>
      <c r="M40" s="46">
        <v>11.603073999999999</v>
      </c>
      <c r="N40" s="46">
        <v>7.3032599999999999</v>
      </c>
      <c r="O40" s="46">
        <v>45.849346500000003</v>
      </c>
      <c r="P40" s="46">
        <v>13.832857000000001</v>
      </c>
      <c r="Q40" s="46">
        <v>0</v>
      </c>
      <c r="R40" s="46">
        <v>0</v>
      </c>
      <c r="S40" s="177">
        <v>16.471077999999999</v>
      </c>
    </row>
    <row r="41" spans="1:19" s="170" customFormat="1" ht="15" customHeight="1" x14ac:dyDescent="0.2">
      <c r="A41" s="47" t="s">
        <v>57</v>
      </c>
      <c r="B41" s="48">
        <v>0</v>
      </c>
      <c r="C41" s="48">
        <v>7.6406530000000004</v>
      </c>
      <c r="D41" s="48">
        <v>70.454365199999998</v>
      </c>
      <c r="E41" s="48">
        <v>207.86916360000001</v>
      </c>
      <c r="F41" s="48">
        <v>235.67499330000001</v>
      </c>
      <c r="G41" s="48">
        <v>0</v>
      </c>
      <c r="H41" s="48">
        <v>0</v>
      </c>
      <c r="I41" s="48">
        <v>409.73696569999998</v>
      </c>
      <c r="J41" s="56"/>
      <c r="K41" s="43" t="s">
        <v>109</v>
      </c>
      <c r="L41" s="46">
        <v>10.668775400000001</v>
      </c>
      <c r="M41" s="46">
        <v>56.3829049</v>
      </c>
      <c r="N41" s="46">
        <v>13.1974608</v>
      </c>
      <c r="O41" s="46">
        <v>35.034314999999999</v>
      </c>
      <c r="P41" s="46">
        <v>31.480574099999998</v>
      </c>
      <c r="Q41" s="46">
        <v>0</v>
      </c>
      <c r="R41" s="46">
        <v>0</v>
      </c>
      <c r="S41" s="177">
        <v>70.182602299999999</v>
      </c>
    </row>
    <row r="42" spans="1:19" s="170" customFormat="1" ht="15" customHeight="1" x14ac:dyDescent="0.2">
      <c r="A42" s="47" t="s">
        <v>58</v>
      </c>
      <c r="B42" s="48">
        <v>65.695031999999998</v>
      </c>
      <c r="C42" s="48">
        <v>19.27577762</v>
      </c>
      <c r="D42" s="48">
        <v>24.5516851</v>
      </c>
      <c r="E42" s="48">
        <v>10.6506866</v>
      </c>
      <c r="F42" s="48">
        <v>34.625281559999998</v>
      </c>
      <c r="G42" s="48">
        <v>1.6335E-3</v>
      </c>
      <c r="H42" s="48">
        <v>0</v>
      </c>
      <c r="I42" s="48">
        <v>39.445958400000002</v>
      </c>
      <c r="J42" s="57"/>
      <c r="K42" s="43" t="s">
        <v>110</v>
      </c>
      <c r="L42" s="46">
        <v>31.714095</v>
      </c>
      <c r="M42" s="46">
        <v>42.2889208</v>
      </c>
      <c r="N42" s="46">
        <v>0</v>
      </c>
      <c r="O42" s="46"/>
      <c r="P42" s="46" t="s">
        <v>164</v>
      </c>
      <c r="Q42" s="46" t="s">
        <v>164</v>
      </c>
      <c r="R42" s="46" t="s">
        <v>164</v>
      </c>
      <c r="S42" s="177" t="s">
        <v>164</v>
      </c>
    </row>
    <row r="43" spans="1:19" s="170" customFormat="1" ht="15" customHeight="1" x14ac:dyDescent="0.2">
      <c r="A43" s="47" t="s">
        <v>59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55"/>
      <c r="K43" s="43" t="s">
        <v>111</v>
      </c>
      <c r="L43" s="46">
        <v>823.15543724999998</v>
      </c>
      <c r="M43" s="46">
        <v>1711.8396769999999</v>
      </c>
      <c r="N43" s="46">
        <v>686.66181889999996</v>
      </c>
      <c r="O43" s="46">
        <v>1385.0887068</v>
      </c>
      <c r="P43" s="46">
        <v>1668.2689204000001</v>
      </c>
      <c r="Q43" s="46">
        <v>0</v>
      </c>
      <c r="R43" s="46">
        <v>0</v>
      </c>
      <c r="S43" s="177">
        <v>3013.2791880999998</v>
      </c>
    </row>
    <row r="44" spans="1:19" s="170" customFormat="1" ht="15" customHeight="1" x14ac:dyDescent="0.2">
      <c r="A44" s="47" t="s">
        <v>60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34"/>
      <c r="K44" s="43" t="s">
        <v>112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177">
        <v>0</v>
      </c>
    </row>
    <row r="45" spans="1:19" s="170" customFormat="1" ht="15" customHeight="1" x14ac:dyDescent="0.2">
      <c r="A45" s="146" t="s">
        <v>115</v>
      </c>
      <c r="B45" s="143">
        <v>24929.119646676292</v>
      </c>
      <c r="C45" s="143">
        <v>38546.697506479992</v>
      </c>
      <c r="D45" s="143">
        <v>18128.923628479999</v>
      </c>
      <c r="E45" s="143">
        <v>26769.813643710004</v>
      </c>
      <c r="F45" s="143">
        <v>25325.540361449999</v>
      </c>
      <c r="G45" s="143">
        <f>G3+G21+G26+G33+G34+G35+G40+G41+G42+G43+G44</f>
        <v>61.836657099999996</v>
      </c>
      <c r="H45" s="143">
        <f>H3+H21+H26+H33+H34+H35+H40+H41+H42+H43+H44</f>
        <v>70.474350000000001</v>
      </c>
      <c r="I45" s="143">
        <f>I3+I21+I26+I33+I34+I35+I40+I41+I42+I43+I44</f>
        <v>47036.453825755241</v>
      </c>
      <c r="J45" s="34"/>
      <c r="K45" s="43" t="s">
        <v>113</v>
      </c>
      <c r="L45" s="46">
        <v>637.70397649999995</v>
      </c>
      <c r="M45" s="46">
        <v>677.74361859999999</v>
      </c>
      <c r="N45" s="46">
        <v>471.17432960000002</v>
      </c>
      <c r="O45" s="46">
        <v>416.91399009999998</v>
      </c>
      <c r="P45" s="46">
        <v>375.07042949999999</v>
      </c>
      <c r="Q45" s="46">
        <v>0</v>
      </c>
      <c r="R45" s="46">
        <v>0</v>
      </c>
      <c r="S45" s="177">
        <v>379.90420160000002</v>
      </c>
    </row>
    <row r="46" spans="1:19" s="170" customFormat="1" ht="1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59"/>
      <c r="J46" s="55"/>
      <c r="K46" s="43" t="s">
        <v>114</v>
      </c>
      <c r="L46" s="46">
        <v>66.236260000000001</v>
      </c>
      <c r="M46" s="46">
        <v>304.332314</v>
      </c>
      <c r="N46" s="46">
        <v>72.332549</v>
      </c>
      <c r="O46" s="46">
        <v>332.19134700000001</v>
      </c>
      <c r="P46" s="46">
        <v>301.37814800000001</v>
      </c>
      <c r="Q46" s="46">
        <v>0</v>
      </c>
      <c r="R46" s="46">
        <v>0</v>
      </c>
      <c r="S46" s="177">
        <v>290.99725599999999</v>
      </c>
    </row>
    <row r="47" spans="1:19" s="170" customFormat="1" ht="15" customHeight="1" x14ac:dyDescent="0.2">
      <c r="A47" s="167"/>
      <c r="B47" s="167"/>
      <c r="C47" s="167"/>
      <c r="D47" s="167"/>
      <c r="E47" s="167"/>
      <c r="F47" s="167"/>
      <c r="G47" s="167"/>
      <c r="H47" s="167"/>
      <c r="I47" s="167"/>
      <c r="J47" s="219"/>
      <c r="K47" s="146" t="s">
        <v>115</v>
      </c>
      <c r="L47" s="143">
        <v>24929.119646676292</v>
      </c>
      <c r="M47" s="143">
        <v>38546.697506479992</v>
      </c>
      <c r="N47" s="143">
        <v>18128.878236479999</v>
      </c>
      <c r="O47" s="143">
        <v>26769.813643710004</v>
      </c>
      <c r="P47" s="143">
        <v>25325.567561449996</v>
      </c>
      <c r="Q47" s="143">
        <f>SUM(Q3:Q46)-Q37</f>
        <v>61.836657099999996</v>
      </c>
      <c r="R47" s="143">
        <f>SUM(R3:R46)-R37</f>
        <v>70.474350000000001</v>
      </c>
      <c r="S47" s="141">
        <f>SUM(S3:S46)-S37</f>
        <v>47036.453825755256</v>
      </c>
    </row>
    <row r="48" spans="1:19" s="170" customFormat="1" ht="15" customHeight="1" thickBo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 t="s">
        <v>214</v>
      </c>
      <c r="L48" s="26"/>
      <c r="M48" s="26"/>
      <c r="N48" s="26"/>
      <c r="O48" s="26"/>
      <c r="P48" s="26"/>
      <c r="Q48" s="26"/>
      <c r="R48" s="26"/>
      <c r="S48" s="26"/>
    </row>
    <row r="49" spans="1:19" s="170" customFormat="1" ht="15" customHeight="1" x14ac:dyDescent="0.2">
      <c r="A49" s="242" t="s">
        <v>61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4"/>
    </row>
    <row r="50" spans="1:19" ht="15" hidden="1" customHeight="1" x14ac:dyDescent="0.2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86"/>
      <c r="N50" s="186"/>
      <c r="O50" s="186"/>
      <c r="P50" s="186"/>
      <c r="Q50" s="186"/>
      <c r="R50" s="169"/>
      <c r="S50" s="169"/>
    </row>
    <row r="51" spans="1:19" ht="15" hidden="1" customHeight="1" x14ac:dyDescent="0.2">
      <c r="A51" s="169"/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</row>
    <row r="52" spans="1:19" ht="15" hidden="1" customHeight="1" x14ac:dyDescent="0.2">
      <c r="A52" s="169"/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</row>
    <row r="53" spans="1:19" ht="15" hidden="1" customHeight="1" x14ac:dyDescent="0.2">
      <c r="A53" s="169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</row>
    <row r="54" spans="1:19" ht="15" hidden="1" customHeight="1" x14ac:dyDescent="0.2">
      <c r="A54" s="169"/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86"/>
      <c r="R54" s="169"/>
      <c r="S54" s="169"/>
    </row>
    <row r="55" spans="1:19" ht="15" hidden="1" customHeight="1" x14ac:dyDescent="0.2">
      <c r="A55" s="169"/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</row>
    <row r="56" spans="1:19" ht="15" hidden="1" customHeight="1" x14ac:dyDescent="0.2">
      <c r="A56" s="169"/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</row>
    <row r="57" spans="1:19" ht="15" hidden="1" customHeight="1" x14ac:dyDescent="0.2">
      <c r="A57" s="169"/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</row>
    <row r="58" spans="1:19" ht="15" hidden="1" customHeight="1" x14ac:dyDescent="0.2">
      <c r="A58" s="169"/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</row>
    <row r="59" spans="1:19" ht="15" hidden="1" customHeight="1" x14ac:dyDescent="0.2">
      <c r="A59" s="169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</row>
    <row r="60" spans="1:19" ht="15" hidden="1" customHeight="1" x14ac:dyDescent="0.2">
      <c r="A60" s="169"/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</row>
    <row r="61" spans="1:19" ht="15" hidden="1" customHeight="1" x14ac:dyDescent="0.2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</row>
    <row r="62" spans="1:19" ht="15" hidden="1" customHeight="1" x14ac:dyDescent="0.2">
      <c r="A62" s="169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</row>
    <row r="63" spans="1:19" ht="15" hidden="1" customHeight="1" x14ac:dyDescent="0.2">
      <c r="A63" s="169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</row>
    <row r="64" spans="1:19" ht="15" hidden="1" customHeight="1" x14ac:dyDescent="0.2">
      <c r="A64" s="169"/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</row>
    <row r="65" spans="1:19" ht="15" hidden="1" customHeight="1" x14ac:dyDescent="0.2">
      <c r="A65" s="169"/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</row>
    <row r="66" spans="1:19" ht="15" hidden="1" customHeight="1" x14ac:dyDescent="0.2">
      <c r="A66" s="169"/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</row>
    <row r="67" spans="1:19" ht="15" hidden="1" customHeight="1" x14ac:dyDescent="0.2">
      <c r="A67" s="16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</row>
    <row r="68" spans="1:19" ht="15" hidden="1" customHeight="1" x14ac:dyDescent="0.2">
      <c r="A68" s="16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</row>
    <row r="69" spans="1:19" ht="15" hidden="1" customHeight="1" x14ac:dyDescent="0.2">
      <c r="A69" s="16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</row>
    <row r="70" spans="1:19" ht="15" hidden="1" customHeight="1" x14ac:dyDescent="0.2">
      <c r="A70" s="169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</row>
    <row r="71" spans="1:19" ht="15" hidden="1" customHeight="1" x14ac:dyDescent="0.2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</row>
    <row r="72" spans="1:19" ht="15" hidden="1" customHeight="1" x14ac:dyDescent="0.2">
      <c r="A72" s="169"/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</row>
    <row r="73" spans="1:19" ht="15" hidden="1" customHeight="1" x14ac:dyDescent="0.2">
      <c r="A73" s="169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</row>
    <row r="74" spans="1:19" ht="15" hidden="1" customHeight="1" x14ac:dyDescent="0.2">
      <c r="A74" s="169"/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</row>
    <row r="75" spans="1:19" ht="15" hidden="1" customHeight="1" x14ac:dyDescent="0.2">
      <c r="A75" s="169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</row>
    <row r="76" spans="1:19" ht="15" hidden="1" customHeight="1" x14ac:dyDescent="0.2">
      <c r="A76" s="169"/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</row>
    <row r="77" spans="1:19" ht="15" hidden="1" customHeight="1" x14ac:dyDescent="0.2">
      <c r="A77" s="169"/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</row>
    <row r="78" spans="1:19" ht="15" hidden="1" customHeight="1" x14ac:dyDescent="0.2">
      <c r="A78" s="169"/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</row>
    <row r="79" spans="1:19" ht="15" hidden="1" customHeight="1" x14ac:dyDescent="0.2">
      <c r="A79" s="169"/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</row>
    <row r="80" spans="1:19" ht="15" hidden="1" customHeight="1" x14ac:dyDescent="0.2">
      <c r="A80" s="169"/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</row>
    <row r="81" spans="1:19" ht="15" hidden="1" customHeight="1" x14ac:dyDescent="0.2">
      <c r="A81" s="169"/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</row>
    <row r="82" spans="1:19" ht="15" hidden="1" customHeight="1" x14ac:dyDescent="0.2">
      <c r="A82" s="169"/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</row>
    <row r="83" spans="1:19" ht="15" hidden="1" customHeight="1" x14ac:dyDescent="0.2">
      <c r="A83" s="169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</row>
    <row r="84" spans="1:19" ht="15" hidden="1" customHeight="1" x14ac:dyDescent="0.2">
      <c r="A84" s="169"/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</row>
    <row r="85" spans="1:19" ht="15" hidden="1" customHeight="1" x14ac:dyDescent="0.2">
      <c r="A85" s="169"/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</row>
    <row r="86" spans="1:19" ht="15" hidden="1" customHeight="1" x14ac:dyDescent="0.2">
      <c r="A86" s="169"/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</row>
    <row r="87" spans="1:19" ht="15" hidden="1" customHeight="1" x14ac:dyDescent="0.2">
      <c r="A87" s="169"/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</row>
    <row r="88" spans="1:19" ht="15" hidden="1" customHeight="1" x14ac:dyDescent="0.2">
      <c r="A88" s="169"/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</row>
    <row r="89" spans="1:19" ht="15" hidden="1" customHeight="1" x14ac:dyDescent="0.2">
      <c r="A89" s="169"/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</row>
    <row r="90" spans="1:19" ht="15" hidden="1" customHeight="1" x14ac:dyDescent="0.2">
      <c r="A90" s="169"/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</row>
    <row r="91" spans="1:19" ht="15" hidden="1" customHeight="1" x14ac:dyDescent="0.2">
      <c r="A91" s="169"/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</row>
    <row r="92" spans="1:19" ht="15" hidden="1" customHeight="1" x14ac:dyDescent="0.2">
      <c r="A92" s="169"/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</row>
    <row r="93" spans="1:19" ht="15" hidden="1" customHeight="1" x14ac:dyDescent="0.2">
      <c r="A93" s="169"/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</row>
    <row r="94" spans="1:19" ht="15" hidden="1" customHeight="1" x14ac:dyDescent="0.2">
      <c r="A94" s="169"/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</row>
    <row r="95" spans="1:19" ht="15" hidden="1" customHeight="1" x14ac:dyDescent="0.2">
      <c r="A95" s="169"/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</row>
    <row r="96" spans="1:19" ht="15" hidden="1" customHeight="1" x14ac:dyDescent="0.2">
      <c r="A96" s="169"/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</row>
    <row r="97" spans="1:19" ht="15" hidden="1" customHeight="1" x14ac:dyDescent="0.2">
      <c r="A97" s="169"/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</row>
    <row r="98" spans="1:19" ht="15" hidden="1" customHeight="1" x14ac:dyDescent="0.2">
      <c r="A98" s="169"/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</row>
    <row r="99" spans="1:19" ht="15" hidden="1" customHeight="1" x14ac:dyDescent="0.2">
      <c r="A99" s="169"/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</row>
    <row r="100" spans="1:19" ht="15" hidden="1" customHeight="1" x14ac:dyDescent="0.2">
      <c r="A100" s="169"/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</row>
    <row r="101" spans="1:19" ht="15" hidden="1" customHeight="1" x14ac:dyDescent="0.2">
      <c r="A101" s="169"/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</row>
    <row r="102" spans="1:19" ht="15" hidden="1" customHeight="1" x14ac:dyDescent="0.2">
      <c r="A102" s="169"/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</row>
    <row r="103" spans="1:19" ht="15" hidden="1" customHeight="1" x14ac:dyDescent="0.2">
      <c r="A103" s="169"/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</row>
    <row r="104" spans="1:19" ht="15" hidden="1" customHeight="1" x14ac:dyDescent="0.2">
      <c r="A104" s="169"/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</row>
    <row r="105" spans="1:19" ht="15" hidden="1" customHeight="1" x14ac:dyDescent="0.2">
      <c r="A105" s="169"/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</row>
    <row r="106" spans="1:19" ht="15" hidden="1" customHeight="1" x14ac:dyDescent="0.2">
      <c r="A106" s="169"/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</row>
    <row r="107" spans="1:19" ht="15" hidden="1" customHeight="1" x14ac:dyDescent="0.2">
      <c r="A107" s="169"/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</row>
    <row r="108" spans="1:19" ht="15" hidden="1" customHeight="1" x14ac:dyDescent="0.2">
      <c r="A108" s="16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</row>
    <row r="109" spans="1:19" ht="15" hidden="1" customHeight="1" x14ac:dyDescent="0.2">
      <c r="A109" s="16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</row>
    <row r="110" spans="1:19" ht="15" hidden="1" customHeight="1" x14ac:dyDescent="0.2">
      <c r="A110" s="16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</row>
    <row r="111" spans="1:19" ht="15" hidden="1" customHeight="1" x14ac:dyDescent="0.2">
      <c r="A111" s="169"/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</row>
    <row r="112" spans="1:19" ht="15" hidden="1" customHeight="1" x14ac:dyDescent="0.2">
      <c r="A112" s="169"/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</row>
    <row r="113" spans="1:19" ht="15" hidden="1" customHeight="1" x14ac:dyDescent="0.2">
      <c r="A113" s="169"/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</row>
    <row r="114" spans="1:19" ht="15" hidden="1" customHeight="1" x14ac:dyDescent="0.2">
      <c r="A114" s="169"/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86"/>
      <c r="R114" s="169"/>
      <c r="S114" s="169"/>
    </row>
    <row r="115" spans="1:19" ht="15" hidden="1" customHeight="1" x14ac:dyDescent="0.2">
      <c r="A115" s="169"/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</row>
    <row r="116" spans="1:19" ht="15" hidden="1" customHeight="1" x14ac:dyDescent="0.2">
      <c r="A116" s="169"/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</row>
    <row r="117" spans="1:19" ht="15" hidden="1" customHeight="1" x14ac:dyDescent="0.2">
      <c r="A117" s="169"/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</row>
    <row r="118" spans="1:19" ht="15" hidden="1" customHeight="1" x14ac:dyDescent="0.2">
      <c r="A118" s="169"/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</row>
    <row r="119" spans="1:19" ht="15" hidden="1" customHeight="1" x14ac:dyDescent="0.2">
      <c r="A119" s="169"/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</row>
    <row r="120" spans="1:19" ht="15" hidden="1" customHeight="1" x14ac:dyDescent="0.2">
      <c r="A120" s="16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</row>
    <row r="121" spans="1:19" ht="15" hidden="1" customHeight="1" x14ac:dyDescent="0.2">
      <c r="A121" s="16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</row>
    <row r="122" spans="1:19" ht="15" hidden="1" customHeight="1" x14ac:dyDescent="0.2">
      <c r="A122" s="16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</row>
    <row r="123" spans="1:19" ht="15" hidden="1" customHeight="1" x14ac:dyDescent="0.2">
      <c r="A123" s="169"/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</row>
    <row r="124" spans="1:19" ht="0" hidden="1" customHeight="1" x14ac:dyDescent="0.2">
      <c r="I124" s="203"/>
      <c r="Q124" s="203"/>
    </row>
  </sheetData>
  <mergeCells count="3">
    <mergeCell ref="K1:S1"/>
    <mergeCell ref="A49:S49"/>
    <mergeCell ref="A1:I1"/>
  </mergeCells>
  <phoneticPr fontId="12" type="noConversion"/>
  <pageMargins left="0.7" right="0.7" top="0.75" bottom="0.75" header="0.3" footer="0.3"/>
  <pageSetup paperSize="9" scale="65" orientation="landscape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rgb="FFE51D2C"/>
  </sheetPr>
  <dimension ref="A1:S50"/>
  <sheetViews>
    <sheetView zoomScaleNormal="100" workbookViewId="0">
      <selection sqref="A1:I1"/>
    </sheetView>
  </sheetViews>
  <sheetFormatPr defaultColWidth="0" defaultRowHeight="13.5" zeroHeight="1" x14ac:dyDescent="0.2"/>
  <cols>
    <col min="1" max="1" width="43.7109375" style="169" customWidth="1"/>
    <col min="2" max="10" width="13.7109375" style="169" customWidth="1"/>
    <col min="11" max="11" width="43.7109375" style="169" customWidth="1"/>
    <col min="12" max="19" width="13.7109375" style="169" customWidth="1"/>
    <col min="20" max="16384" width="9.140625" style="174" hidden="1"/>
  </cols>
  <sheetData>
    <row r="1" spans="1:19" ht="24" customHeight="1" x14ac:dyDescent="0.2">
      <c r="A1" s="248" t="s">
        <v>174</v>
      </c>
      <c r="B1" s="248"/>
      <c r="C1" s="248"/>
      <c r="D1" s="248"/>
      <c r="E1" s="248"/>
      <c r="F1" s="248"/>
      <c r="G1" s="248"/>
      <c r="H1" s="248"/>
      <c r="I1" s="248"/>
      <c r="J1" s="41"/>
      <c r="K1" s="241" t="s">
        <v>186</v>
      </c>
      <c r="L1" s="241"/>
      <c r="M1" s="241"/>
      <c r="N1" s="241"/>
      <c r="O1" s="241"/>
      <c r="P1" s="241"/>
      <c r="Q1" s="241"/>
      <c r="R1" s="241"/>
      <c r="S1" s="241"/>
    </row>
    <row r="2" spans="1:19" s="170" customFormat="1" ht="15" customHeight="1" x14ac:dyDescent="0.2">
      <c r="A2" s="42" t="s">
        <v>64</v>
      </c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221</v>
      </c>
      <c r="H2" s="45" t="s">
        <v>222</v>
      </c>
      <c r="I2" s="45" t="s">
        <v>65</v>
      </c>
      <c r="J2" s="41"/>
      <c r="K2" s="42" t="s">
        <v>64</v>
      </c>
      <c r="L2" s="45">
        <v>2017</v>
      </c>
      <c r="M2" s="45">
        <v>2018</v>
      </c>
      <c r="N2" s="45">
        <v>2019</v>
      </c>
      <c r="O2" s="45">
        <v>2020</v>
      </c>
      <c r="P2" s="45">
        <v>2021</v>
      </c>
      <c r="Q2" s="45" t="s">
        <v>221</v>
      </c>
      <c r="R2" s="45" t="s">
        <v>222</v>
      </c>
      <c r="S2" s="176" t="s">
        <v>65</v>
      </c>
    </row>
    <row r="3" spans="1:19" s="170" customFormat="1" ht="15" customHeight="1" x14ac:dyDescent="0.2">
      <c r="A3" s="47" t="s">
        <v>20</v>
      </c>
      <c r="B3" s="48">
        <v>-2868.1938657500095</v>
      </c>
      <c r="C3" s="48">
        <v>-1337.34603423</v>
      </c>
      <c r="D3" s="48">
        <v>-4587.5350612900002</v>
      </c>
      <c r="E3" s="48">
        <v>2413.30528349</v>
      </c>
      <c r="F3" s="48">
        <v>3128.4506584599999</v>
      </c>
      <c r="G3" s="48">
        <f>'1.2 Nettokøb (D)'!G4-'1.4 Udbytter (D)'!G3</f>
        <v>-126.29892391</v>
      </c>
      <c r="H3" s="48">
        <f>'1.2 Nettokøb (D)'!H4-'1.4 Udbytter (D)'!H3</f>
        <v>288.67771134999998</v>
      </c>
      <c r="I3" s="48">
        <f>'1.2 Nettokøb (D)'!I4-'1.4 Udbytter (D)'!I3</f>
        <v>-1330.2030897600002</v>
      </c>
      <c r="J3" s="41"/>
      <c r="K3" s="43" t="s">
        <v>75</v>
      </c>
      <c r="L3" s="46">
        <v>484.36183620000003</v>
      </c>
      <c r="M3" s="46">
        <v>238.55137038000004</v>
      </c>
      <c r="N3" s="46">
        <v>382.49966000000001</v>
      </c>
      <c r="O3" s="46">
        <v>454.25879400000002</v>
      </c>
      <c r="P3" s="46">
        <v>250.13956643999998</v>
      </c>
      <c r="Q3" s="46">
        <f>IFERROR('2.3 Nettokøb (D)'!G4-'1.4 Udbytter (D)'!Q3,"")</f>
        <v>11.341656499999999</v>
      </c>
      <c r="R3" s="46">
        <f>IFERROR('2.3 Nettokøb (D)'!H4-'1.4 Udbytter (D)'!R3,"")</f>
        <v>48.959522069999998</v>
      </c>
      <c r="S3" s="177">
        <f>IFERROR('2.3 Nettokøb (D)'!I4-'1.4 Udbytter (D)'!S3,"")</f>
        <v>75.47622887</v>
      </c>
    </row>
    <row r="4" spans="1:19" s="170" customFormat="1" ht="15" customHeight="1" x14ac:dyDescent="0.2">
      <c r="A4" s="49" t="s">
        <v>21</v>
      </c>
      <c r="B4" s="50">
        <v>-39.469504999999998</v>
      </c>
      <c r="C4" s="50">
        <v>-4.5038040000000006</v>
      </c>
      <c r="D4" s="50">
        <v>-102.257047</v>
      </c>
      <c r="E4" s="51">
        <v>-7.6602540000000001</v>
      </c>
      <c r="F4" s="51">
        <v>-171.55915999999999</v>
      </c>
      <c r="G4" s="51">
        <f>'1.2 Nettokøb (D)'!G5-'1.4 Udbytter (D)'!G4</f>
        <v>0</v>
      </c>
      <c r="H4" s="51">
        <f>'1.2 Nettokøb (D)'!H5-'1.4 Udbytter (D)'!H4</f>
        <v>0</v>
      </c>
      <c r="I4" s="51">
        <f>'1.2 Nettokøb (D)'!I5-'1.4 Udbytter (D)'!I4</f>
        <v>-170.970651</v>
      </c>
      <c r="J4" s="41"/>
      <c r="K4" s="43" t="s">
        <v>76</v>
      </c>
      <c r="L4" s="46">
        <v>30.55713978</v>
      </c>
      <c r="M4" s="46">
        <v>-87.594678920000007</v>
      </c>
      <c r="N4" s="46">
        <v>-219.58237216000001</v>
      </c>
      <c r="O4" s="46">
        <v>160.93585149</v>
      </c>
      <c r="P4" s="46">
        <v>-4051.9157190700003</v>
      </c>
      <c r="Q4" s="46">
        <f>IFERROR('2.3 Nettokøb (D)'!G5-'1.4 Udbytter (D)'!Q4,"")</f>
        <v>0</v>
      </c>
      <c r="R4" s="46">
        <f>IFERROR('2.3 Nettokøb (D)'!H5-'1.4 Udbytter (D)'!R4,"")</f>
        <v>0</v>
      </c>
      <c r="S4" s="177">
        <f>IFERROR('2.3 Nettokøb (D)'!I5-'1.4 Udbytter (D)'!S4,"")</f>
        <v>0</v>
      </c>
    </row>
    <row r="5" spans="1:19" s="170" customFormat="1" ht="15" customHeight="1" x14ac:dyDescent="0.2">
      <c r="A5" s="49" t="s">
        <v>22</v>
      </c>
      <c r="B5" s="50">
        <v>0</v>
      </c>
      <c r="C5" s="50">
        <v>0</v>
      </c>
      <c r="D5" s="50">
        <v>3123.410402</v>
      </c>
      <c r="E5" s="51">
        <v>46.691879999999998</v>
      </c>
      <c r="F5" s="51">
        <v>1983.4584749999999</v>
      </c>
      <c r="G5" s="51">
        <f>'1.2 Nettokøb (D)'!G6-'1.4 Udbytter (D)'!G5</f>
        <v>-105.35723376999999</v>
      </c>
      <c r="H5" s="51">
        <f>'1.2 Nettokøb (D)'!H6-'1.4 Udbytter (D)'!H5</f>
        <v>40.709980000000002</v>
      </c>
      <c r="I5" s="51">
        <f>'1.2 Nettokøb (D)'!I6-'1.4 Udbytter (D)'!I5</f>
        <v>1968.05953623</v>
      </c>
      <c r="J5" s="41"/>
      <c r="K5" s="43" t="s">
        <v>77</v>
      </c>
      <c r="L5" s="46">
        <v>37.186149999999998</v>
      </c>
      <c r="M5" s="46">
        <v>-146.58642377999999</v>
      </c>
      <c r="N5" s="46">
        <v>0</v>
      </c>
      <c r="O5" s="46">
        <v>0</v>
      </c>
      <c r="P5" s="46" t="s">
        <v>164</v>
      </c>
      <c r="Q5" s="46" t="str">
        <f>IFERROR('2.3 Nettokøb (D)'!G6-'1.4 Udbytter (D)'!Q5,"")</f>
        <v/>
      </c>
      <c r="R5" s="46" t="str">
        <f>IFERROR('2.3 Nettokøb (D)'!H6-'1.4 Udbytter (D)'!R5,"")</f>
        <v/>
      </c>
      <c r="S5" s="177" t="str">
        <f>IFERROR('2.3 Nettokøb (D)'!I6-'1.4 Udbytter (D)'!S5,"")</f>
        <v/>
      </c>
    </row>
    <row r="6" spans="1:19" s="170" customFormat="1" ht="15" customHeight="1" x14ac:dyDescent="0.2">
      <c r="A6" s="49" t="s">
        <v>23</v>
      </c>
      <c r="B6" s="50">
        <v>2834.8729614878175</v>
      </c>
      <c r="C6" s="50">
        <v>4001.3872446955361</v>
      </c>
      <c r="D6" s="50">
        <v>-7114.0546133200005</v>
      </c>
      <c r="E6" s="51">
        <v>-1063.0866184199999</v>
      </c>
      <c r="F6" s="51">
        <v>2319.9903736599999</v>
      </c>
      <c r="G6" s="51">
        <f>'1.2 Nettokøb (D)'!G7-'1.4 Udbytter (D)'!G6</f>
        <v>111.82645959</v>
      </c>
      <c r="H6" s="51">
        <f>'1.2 Nettokøb (D)'!H7-'1.4 Udbytter (D)'!H6</f>
        <v>786.61488337000003</v>
      </c>
      <c r="I6" s="51">
        <f>'1.2 Nettokøb (D)'!I7-'1.4 Udbytter (D)'!I6</f>
        <v>-1976.92662709</v>
      </c>
      <c r="J6" s="41"/>
      <c r="K6" s="43" t="s">
        <v>78</v>
      </c>
      <c r="L6" s="46">
        <v>-1225.3899013210601</v>
      </c>
      <c r="M6" s="46">
        <v>-700.97813307085016</v>
      </c>
      <c r="N6" s="46">
        <v>12205.46428561</v>
      </c>
      <c r="O6" s="46">
        <v>10649.93704699</v>
      </c>
      <c r="P6" s="46">
        <v>8748.2183678500005</v>
      </c>
      <c r="Q6" s="46">
        <f>IFERROR('2.3 Nettokøb (D)'!G7-'1.4 Udbytter (D)'!Q6,"")</f>
        <v>-917.84936587000004</v>
      </c>
      <c r="R6" s="46">
        <f>IFERROR('2.3 Nettokøb (D)'!H7-'1.4 Udbytter (D)'!R6,"")</f>
        <v>568.56565355999999</v>
      </c>
      <c r="S6" s="177">
        <f>IFERROR('2.3 Nettokøb (D)'!I7-'1.4 Udbytter (D)'!S6,"")</f>
        <v>-2286.1781177300004</v>
      </c>
    </row>
    <row r="7" spans="1:19" s="170" customFormat="1" ht="15" customHeight="1" x14ac:dyDescent="0.2">
      <c r="A7" s="49" t="s">
        <v>24</v>
      </c>
      <c r="B7" s="50">
        <v>22.121479730000001</v>
      </c>
      <c r="C7" s="50">
        <v>-392.73412461999999</v>
      </c>
      <c r="D7" s="50">
        <v>-173.04115407</v>
      </c>
      <c r="E7" s="51">
        <v>-101.69473277</v>
      </c>
      <c r="F7" s="51">
        <v>-19.95715096</v>
      </c>
      <c r="G7" s="51">
        <f>'1.2 Nettokøb (D)'!G8-'1.4 Udbytter (D)'!G7</f>
        <v>-2.52101</v>
      </c>
      <c r="H7" s="51">
        <f>'1.2 Nettokøb (D)'!H8-'1.4 Udbytter (D)'!H7</f>
        <v>1.58756845</v>
      </c>
      <c r="I7" s="51">
        <f>'1.2 Nettokøb (D)'!I8-'1.4 Udbytter (D)'!I7</f>
        <v>-192.49383582999999</v>
      </c>
      <c r="J7" s="41"/>
      <c r="K7" s="43" t="s">
        <v>79</v>
      </c>
      <c r="L7" s="46">
        <v>-25.571358239999995</v>
      </c>
      <c r="M7" s="46">
        <v>-96.493304649999985</v>
      </c>
      <c r="N7" s="46">
        <v>465.71181976000003</v>
      </c>
      <c r="O7" s="46">
        <v>407.76347404000001</v>
      </c>
      <c r="P7" s="46">
        <v>-412.44758101000002</v>
      </c>
      <c r="Q7" s="46" t="str">
        <f>IFERROR('2.3 Nettokøb (D)'!G8-'1.4 Udbytter (D)'!Q7,"")</f>
        <v/>
      </c>
      <c r="R7" s="46" t="str">
        <f>IFERROR('2.3 Nettokøb (D)'!H8-'1.4 Udbytter (D)'!R7,"")</f>
        <v/>
      </c>
      <c r="S7" s="177" t="str">
        <f>IFERROR('2.3 Nettokøb (D)'!I8-'1.4 Udbytter (D)'!S7,"")</f>
        <v/>
      </c>
    </row>
    <row r="8" spans="1:19" s="170" customFormat="1" ht="15" customHeight="1" x14ac:dyDescent="0.2">
      <c r="A8" s="49" t="s">
        <v>25</v>
      </c>
      <c r="B8" s="50">
        <v>2614.8115872122999</v>
      </c>
      <c r="C8" s="50">
        <v>-2775.5323452551156</v>
      </c>
      <c r="D8" s="50">
        <v>-5926.8194565998219</v>
      </c>
      <c r="E8" s="51">
        <v>-2398.6303541100001</v>
      </c>
      <c r="F8" s="51">
        <v>-352.25458128999998</v>
      </c>
      <c r="G8" s="51">
        <f>'1.2 Nettokøb (D)'!G9-'1.4 Udbytter (D)'!G8</f>
        <v>-188.2668414</v>
      </c>
      <c r="H8" s="51">
        <f>'1.2 Nettokøb (D)'!H9-'1.4 Udbytter (D)'!H8</f>
        <v>-96.462727990000005</v>
      </c>
      <c r="I8" s="51">
        <f>'1.2 Nettokøb (D)'!I9-'1.4 Udbytter (D)'!I8</f>
        <v>-3763.27926398</v>
      </c>
      <c r="J8" s="41"/>
      <c r="K8" s="43" t="s">
        <v>80</v>
      </c>
      <c r="L8" s="46">
        <v>758.71804788999998</v>
      </c>
      <c r="M8" s="46">
        <v>861.44187778000014</v>
      </c>
      <c r="N8" s="46">
        <v>2832.9016280000001</v>
      </c>
      <c r="O8" s="46">
        <v>2171.9098696200003</v>
      </c>
      <c r="P8" s="46">
        <v>-214.45808590000001</v>
      </c>
      <c r="Q8" s="46">
        <f>IFERROR('2.3 Nettokøb (D)'!G9-'1.4 Udbytter (D)'!Q8,"")</f>
        <v>-23.521040200000002</v>
      </c>
      <c r="R8" s="46">
        <f>IFERROR('2.3 Nettokøb (D)'!H9-'1.4 Udbytter (D)'!R8,"")</f>
        <v>-20.102766460000002</v>
      </c>
      <c r="S8" s="177">
        <f>IFERROR('2.3 Nettokøb (D)'!I9-'1.4 Udbytter (D)'!S8,"")</f>
        <v>-840.64692511999999</v>
      </c>
    </row>
    <row r="9" spans="1:19" s="170" customFormat="1" ht="15" customHeight="1" x14ac:dyDescent="0.2">
      <c r="A9" s="49" t="s">
        <v>26</v>
      </c>
      <c r="B9" s="50">
        <v>-388.93744536999998</v>
      </c>
      <c r="C9" s="50">
        <v>-1661.3918027499999</v>
      </c>
      <c r="D9" s="50">
        <v>-2102.9794141100001</v>
      </c>
      <c r="E9" s="51">
        <v>-1235.72726915</v>
      </c>
      <c r="F9" s="51">
        <v>314.18421452999996</v>
      </c>
      <c r="G9" s="51">
        <f>'1.2 Nettokøb (D)'!G10-'1.4 Udbytter (D)'!G9</f>
        <v>-144.03700627000001</v>
      </c>
      <c r="H9" s="51">
        <f>'1.2 Nettokøb (D)'!H10-'1.4 Udbytter (D)'!H9</f>
        <v>-46.964493969999999</v>
      </c>
      <c r="I9" s="51">
        <f>'1.2 Nettokøb (D)'!I10-'1.4 Udbytter (D)'!I9</f>
        <v>-1027.98311141</v>
      </c>
      <c r="J9" s="41"/>
      <c r="K9" s="43" t="s">
        <v>81</v>
      </c>
      <c r="L9" s="46">
        <v>-1812.71829327</v>
      </c>
      <c r="M9" s="46">
        <v>-271.09465397999998</v>
      </c>
      <c r="N9" s="46">
        <v>-664.48805152999989</v>
      </c>
      <c r="O9" s="46">
        <v>250.71003049000001</v>
      </c>
      <c r="P9" s="46">
        <v>552.46913659999996</v>
      </c>
      <c r="Q9" s="46">
        <f>IFERROR('2.3 Nettokøb (D)'!G10-'1.4 Udbytter (D)'!Q9,"")</f>
        <v>-53.641646809999997</v>
      </c>
      <c r="R9" s="46">
        <f>IFERROR('2.3 Nettokøb (D)'!H10-'1.4 Udbytter (D)'!R9,"")</f>
        <v>-10.73632624</v>
      </c>
      <c r="S9" s="177">
        <f>IFERROR('2.3 Nettokøb (D)'!I10-'1.4 Udbytter (D)'!S9,"")</f>
        <v>-440.65295641</v>
      </c>
    </row>
    <row r="10" spans="1:19" s="170" customFormat="1" ht="15" customHeight="1" x14ac:dyDescent="0.2">
      <c r="A10" s="49" t="s">
        <v>27</v>
      </c>
      <c r="B10" s="50">
        <v>-575.76465590446332</v>
      </c>
      <c r="C10" s="50">
        <v>2517.004535054627</v>
      </c>
      <c r="D10" s="50">
        <v>11157.758651593018</v>
      </c>
      <c r="E10" s="51">
        <v>15832.186683240001</v>
      </c>
      <c r="F10" s="51">
        <v>19829.691128080001</v>
      </c>
      <c r="G10" s="51">
        <f>'1.2 Nettokøb (D)'!G11-'1.4 Udbytter (D)'!G10</f>
        <v>969.64731200000006</v>
      </c>
      <c r="H10" s="51">
        <f>'1.2 Nettokøb (D)'!H11-'1.4 Udbytter (D)'!H10</f>
        <v>-2628.9964005800002</v>
      </c>
      <c r="I10" s="51">
        <f>'1.2 Nettokøb (D)'!I11-'1.4 Udbytter (D)'!I10</f>
        <v>-19858.599197103496</v>
      </c>
      <c r="J10" s="40"/>
      <c r="K10" s="43" t="s">
        <v>163</v>
      </c>
      <c r="L10" s="46"/>
      <c r="M10" s="46"/>
      <c r="N10" s="46"/>
      <c r="O10" s="46">
        <v>48.693629999999999</v>
      </c>
      <c r="P10" s="46">
        <v>156.145475</v>
      </c>
      <c r="Q10" s="46">
        <f>IFERROR('2.3 Nettokøb (D)'!G11-'1.4 Udbytter (D)'!Q10,"")</f>
        <v>0</v>
      </c>
      <c r="R10" s="46">
        <f>IFERROR('2.3 Nettokøb (D)'!H11-'1.4 Udbytter (D)'!R10,"")</f>
        <v>0</v>
      </c>
      <c r="S10" s="177">
        <f>IFERROR('2.3 Nettokøb (D)'!I11-'1.4 Udbytter (D)'!S10,"")</f>
        <v>-5.699386999999998</v>
      </c>
    </row>
    <row r="11" spans="1:19" s="170" customFormat="1" ht="15" customHeight="1" x14ac:dyDescent="0.2">
      <c r="A11" s="49" t="s">
        <v>28</v>
      </c>
      <c r="B11" s="50">
        <v>47.509897100000003</v>
      </c>
      <c r="C11" s="50">
        <v>-237.35246860000001</v>
      </c>
      <c r="D11" s="50">
        <v>-114.26356270000001</v>
      </c>
      <c r="E11" s="51">
        <v>-20.8960562</v>
      </c>
      <c r="F11" s="51">
        <v>-133.07104962</v>
      </c>
      <c r="G11" s="51">
        <f>'1.2 Nettokøb (D)'!G12-'1.4 Udbytter (D)'!G11</f>
        <v>-1.917675</v>
      </c>
      <c r="H11" s="51">
        <f>'1.2 Nettokøb (D)'!H12-'1.4 Udbytter (D)'!H11</f>
        <v>-2.3550000000000001E-2</v>
      </c>
      <c r="I11" s="51">
        <f>'1.2 Nettokøb (D)'!I12-'1.4 Udbytter (D)'!I11</f>
        <v>-90.461680290000004</v>
      </c>
      <c r="J11" s="41"/>
      <c r="K11" s="43" t="s">
        <v>82</v>
      </c>
      <c r="L11" s="46">
        <v>-13538.737762783745</v>
      </c>
      <c r="M11" s="46">
        <v>-3118.0355609098333</v>
      </c>
      <c r="N11" s="46">
        <v>-19085.744247586401</v>
      </c>
      <c r="O11" s="46">
        <v>-9563.891683691998</v>
      </c>
      <c r="P11" s="46">
        <v>-300.18362358662944</v>
      </c>
      <c r="Q11" s="46">
        <f>IFERROR('2.3 Nettokøb (D)'!G12-'1.4 Udbytter (D)'!Q11,"")</f>
        <v>-905.06180359579196</v>
      </c>
      <c r="R11" s="46">
        <f>IFERROR('2.3 Nettokøb (D)'!H12-'1.4 Udbytter (D)'!R11,"")</f>
        <v>-2253.4152918213258</v>
      </c>
      <c r="S11" s="177">
        <f>IFERROR('2.3 Nettokøb (D)'!I12-'1.4 Udbytter (D)'!S11,"")</f>
        <v>-18955.463932060207</v>
      </c>
    </row>
    <row r="12" spans="1:19" s="170" customFormat="1" ht="15" customHeight="1" x14ac:dyDescent="0.2">
      <c r="A12" s="49" t="s">
        <v>29</v>
      </c>
      <c r="B12" s="50">
        <v>93.922603800000005</v>
      </c>
      <c r="C12" s="50">
        <v>-53.962849999999975</v>
      </c>
      <c r="D12" s="50">
        <v>-15.818974799999999</v>
      </c>
      <c r="E12" s="51">
        <v>386.80572990000002</v>
      </c>
      <c r="F12" s="51">
        <v>-15.492887299999978</v>
      </c>
      <c r="G12" s="51">
        <f>'1.2 Nettokøb (D)'!G13-'1.4 Udbytter (D)'!G12</f>
        <v>-10.315275</v>
      </c>
      <c r="H12" s="51">
        <f>'1.2 Nettokøb (D)'!H13-'1.4 Udbytter (D)'!H12</f>
        <v>5.754365</v>
      </c>
      <c r="I12" s="51">
        <f>'1.2 Nettokøb (D)'!I13-'1.4 Udbytter (D)'!I12</f>
        <v>-354.5875691</v>
      </c>
      <c r="J12" s="41"/>
      <c r="K12" s="43" t="s">
        <v>83</v>
      </c>
      <c r="L12" s="46">
        <v>156.39819700000001</v>
      </c>
      <c r="M12" s="46">
        <v>77.651287999999994</v>
      </c>
      <c r="N12" s="46">
        <v>6.3620210000000004</v>
      </c>
      <c r="O12" s="46">
        <v>45.470066000000003</v>
      </c>
      <c r="P12" s="46">
        <v>0.40394999999999998</v>
      </c>
      <c r="Q12" s="46">
        <f>IFERROR('2.3 Nettokøb (D)'!G13-'1.4 Udbytter (D)'!Q12,"")</f>
        <v>0</v>
      </c>
      <c r="R12" s="46">
        <f>IFERROR('2.3 Nettokøb (D)'!H13-'1.4 Udbytter (D)'!R12,"")</f>
        <v>0</v>
      </c>
      <c r="S12" s="177">
        <f>IFERROR('2.3 Nettokøb (D)'!I13-'1.4 Udbytter (D)'!S12,"")</f>
        <v>-89.132549999999995</v>
      </c>
    </row>
    <row r="13" spans="1:19" s="170" customFormat="1" ht="15" customHeight="1" x14ac:dyDescent="0.2">
      <c r="A13" s="49" t="s">
        <v>30</v>
      </c>
      <c r="B13" s="50">
        <v>420.13895213000001</v>
      </c>
      <c r="C13" s="50">
        <v>-662.14524458999995</v>
      </c>
      <c r="D13" s="50">
        <v>-2165.6610283199998</v>
      </c>
      <c r="E13" s="51">
        <v>-1168.2058706100001</v>
      </c>
      <c r="F13" s="51">
        <v>-518.78782607000005</v>
      </c>
      <c r="G13" s="51">
        <f>'1.2 Nettokøb (D)'!G14-'1.4 Udbytter (D)'!G13</f>
        <v>-9.8099996199999993</v>
      </c>
      <c r="H13" s="51">
        <f>'1.2 Nettokøb (D)'!H14-'1.4 Udbytter (D)'!H13</f>
        <v>-13.8222424</v>
      </c>
      <c r="I13" s="51">
        <f>'1.2 Nettokøb (D)'!I14-'1.4 Udbytter (D)'!I13</f>
        <v>-223.51062695000002</v>
      </c>
      <c r="J13" s="41"/>
      <c r="K13" s="43" t="s">
        <v>84</v>
      </c>
      <c r="L13" s="46">
        <v>411.15434020000004</v>
      </c>
      <c r="M13" s="46">
        <v>801.78669400000013</v>
      </c>
      <c r="N13" s="46">
        <v>4804.6727369999999</v>
      </c>
      <c r="O13" s="46">
        <v>8312.1086350000005</v>
      </c>
      <c r="P13" s="46">
        <v>-8073.8828549999998</v>
      </c>
      <c r="Q13" s="46">
        <f>IFERROR('2.3 Nettokøb (D)'!G14-'1.4 Udbytter (D)'!Q13,"")</f>
        <v>666.25532999999996</v>
      </c>
      <c r="R13" s="46">
        <f>IFERROR('2.3 Nettokøb (D)'!H14-'1.4 Udbytter (D)'!R13,"")</f>
        <v>-417.86914400000001</v>
      </c>
      <c r="S13" s="177">
        <f>IFERROR('2.3 Nettokøb (D)'!I14-'1.4 Udbytter (D)'!S13,"")</f>
        <v>-8710.2651889999997</v>
      </c>
    </row>
    <row r="14" spans="1:19" s="170" customFormat="1" ht="15" customHeight="1" x14ac:dyDescent="0.2">
      <c r="A14" s="49" t="s">
        <v>31</v>
      </c>
      <c r="B14" s="50">
        <v>-200.83202840999999</v>
      </c>
      <c r="C14" s="50">
        <v>-126.76485398</v>
      </c>
      <c r="D14" s="50">
        <v>-183.417169936721</v>
      </c>
      <c r="E14" s="51">
        <v>-27.851579748456764</v>
      </c>
      <c r="F14" s="51">
        <v>4.8106082629244611</v>
      </c>
      <c r="G14" s="51">
        <f>'1.2 Nettokøb (D)'!G15-'1.4 Udbytter (D)'!G14</f>
        <v>6.7360300000000004</v>
      </c>
      <c r="H14" s="51">
        <f>'1.2 Nettokøb (D)'!H15-'1.4 Udbytter (D)'!H14</f>
        <v>4.4729185009999997</v>
      </c>
      <c r="I14" s="51">
        <f>'1.2 Nettokøb (D)'!I15-'1.4 Udbytter (D)'!I14</f>
        <v>-156.33257813900002</v>
      </c>
      <c r="J14" s="41"/>
      <c r="K14" s="43" t="s">
        <v>85</v>
      </c>
      <c r="L14" s="46">
        <v>480.46517199999994</v>
      </c>
      <c r="M14" s="46">
        <v>-523.57035199999996</v>
      </c>
      <c r="N14" s="46">
        <v>-462.59791999999999</v>
      </c>
      <c r="O14" s="46">
        <v>-241.16914300000002</v>
      </c>
      <c r="P14" s="46">
        <v>-136.10297399999999</v>
      </c>
      <c r="Q14" s="46">
        <f>IFERROR('2.3 Nettokøb (D)'!G15-'1.4 Udbytter (D)'!Q14,"")</f>
        <v>-6.5930999999999997</v>
      </c>
      <c r="R14" s="46">
        <f>IFERROR('2.3 Nettokøb (D)'!H15-'1.4 Udbytter (D)'!R14,"")</f>
        <v>-13.65865</v>
      </c>
      <c r="S14" s="177">
        <f>IFERROR('2.3 Nettokøb (D)'!I15-'1.4 Udbytter (D)'!S14,"")</f>
        <v>-203.86132499999999</v>
      </c>
    </row>
    <row r="15" spans="1:19" s="170" customFormat="1" ht="15" customHeight="1" x14ac:dyDescent="0.2">
      <c r="A15" s="49" t="s">
        <v>32</v>
      </c>
      <c r="B15" s="50">
        <v>-63.921094580000002</v>
      </c>
      <c r="C15" s="50">
        <v>-120.52066524</v>
      </c>
      <c r="D15" s="50">
        <v>-204.82703218</v>
      </c>
      <c r="E15" s="51">
        <v>6.8550491399999993</v>
      </c>
      <c r="F15" s="51">
        <v>-12.07775073</v>
      </c>
      <c r="G15" s="51">
        <f>'1.2 Nettokøb (D)'!G16-'1.4 Udbytter (D)'!G15</f>
        <v>0</v>
      </c>
      <c r="H15" s="51">
        <f>'1.2 Nettokøb (D)'!H16-'1.4 Udbytter (D)'!H15</f>
        <v>0</v>
      </c>
      <c r="I15" s="51">
        <f>'1.2 Nettokøb (D)'!I16-'1.4 Udbytter (D)'!I15</f>
        <v>0</v>
      </c>
      <c r="J15" s="41"/>
      <c r="K15" s="43" t="s">
        <v>162</v>
      </c>
      <c r="L15" s="46">
        <v>48.633914999999995</v>
      </c>
      <c r="M15" s="46">
        <v>0.12075600000000009</v>
      </c>
      <c r="N15" s="46">
        <v>-33.097389999999997</v>
      </c>
      <c r="O15" s="46">
        <v>-101.1867931</v>
      </c>
      <c r="P15" s="46">
        <v>158.770096</v>
      </c>
      <c r="Q15" s="46">
        <f>IFERROR('2.3 Nettokøb (D)'!G16-'1.4 Udbytter (D)'!Q15,"")</f>
        <v>7.2752559999999997</v>
      </c>
      <c r="R15" s="46">
        <f>IFERROR('2.3 Nettokøb (D)'!H16-'1.4 Udbytter (D)'!R15,"")</f>
        <v>4.8599540000000001</v>
      </c>
      <c r="S15" s="177">
        <f>IFERROR('2.3 Nettokøb (D)'!I16-'1.4 Udbytter (D)'!S15,"")</f>
        <v>426.88924000000003</v>
      </c>
    </row>
    <row r="16" spans="1:19" s="170" customFormat="1" ht="15" customHeight="1" x14ac:dyDescent="0.2">
      <c r="A16" s="49" t="s">
        <v>33</v>
      </c>
      <c r="B16" s="50">
        <v>-7159.55614461</v>
      </c>
      <c r="C16" s="50">
        <v>-1014.0518862</v>
      </c>
      <c r="D16" s="50">
        <v>-144.44301279831393</v>
      </c>
      <c r="E16" s="51">
        <v>-1923.36000992</v>
      </c>
      <c r="F16" s="51">
        <v>-5435.8526899499993</v>
      </c>
      <c r="G16" s="51">
        <f>'1.2 Nettokøb (D)'!G17-'1.4 Udbytter (D)'!G16</f>
        <v>-28.573999109999999</v>
      </c>
      <c r="H16" s="51">
        <f>'1.2 Nettokøb (D)'!H17-'1.4 Udbytter (D)'!H16</f>
        <v>88.050223020000004</v>
      </c>
      <c r="I16" s="51">
        <f>'1.2 Nettokøb (D)'!I17-'1.4 Udbytter (D)'!I16</f>
        <v>-2756.8478670199997</v>
      </c>
      <c r="J16" s="41"/>
      <c r="K16" s="43" t="s">
        <v>86</v>
      </c>
      <c r="L16" s="46">
        <v>1442.274195</v>
      </c>
      <c r="M16" s="46">
        <v>392.864868</v>
      </c>
      <c r="N16" s="46">
        <v>-426.54528199999999</v>
      </c>
      <c r="O16" s="46">
        <v>8.6827349999999797</v>
      </c>
      <c r="P16" s="46">
        <v>2896.7438190000003</v>
      </c>
      <c r="Q16" s="46">
        <f>IFERROR('2.3 Nettokøb (D)'!G17-'1.4 Udbytter (D)'!Q16,"")</f>
        <v>-285.47525300000001</v>
      </c>
      <c r="R16" s="46">
        <f>IFERROR('2.3 Nettokøb (D)'!H17-'1.4 Udbytter (D)'!R16,"")</f>
        <v>-191.70345900000001</v>
      </c>
      <c r="S16" s="177">
        <f>IFERROR('2.3 Nettokøb (D)'!I17-'1.4 Udbytter (D)'!S16,"")</f>
        <v>-761.25433099999998</v>
      </c>
    </row>
    <row r="17" spans="1:19" s="170" customFormat="1" ht="15" customHeight="1" x14ac:dyDescent="0.2">
      <c r="A17" s="49" t="s">
        <v>34</v>
      </c>
      <c r="B17" s="50">
        <v>-819.26858719000006</v>
      </c>
      <c r="C17" s="50">
        <v>-187.32606387999999</v>
      </c>
      <c r="D17" s="50">
        <v>-118.06984704</v>
      </c>
      <c r="E17" s="51">
        <v>278.53978085</v>
      </c>
      <c r="F17" s="51">
        <v>805.89146626000002</v>
      </c>
      <c r="G17" s="51">
        <f>'1.2 Nettokøb (D)'!G18-'1.4 Udbytter (D)'!G17</f>
        <v>-3.5769983999999999</v>
      </c>
      <c r="H17" s="51">
        <f>'1.2 Nettokøb (D)'!H18-'1.4 Udbytter (D)'!H17</f>
        <v>15.8664889</v>
      </c>
      <c r="I17" s="51">
        <f>'1.2 Nettokøb (D)'!I18-'1.4 Udbytter (D)'!I17</f>
        <v>31.356764900000002</v>
      </c>
      <c r="J17" s="41"/>
      <c r="K17" s="43" t="s">
        <v>87</v>
      </c>
      <c r="L17" s="46">
        <v>161.46589312999998</v>
      </c>
      <c r="M17" s="46">
        <v>387.50154573000003</v>
      </c>
      <c r="N17" s="46">
        <v>-364.25024779</v>
      </c>
      <c r="O17" s="46">
        <v>-443.62765798999999</v>
      </c>
      <c r="P17" s="46">
        <v>-315.23063524999998</v>
      </c>
      <c r="Q17" s="46">
        <f>IFERROR('2.3 Nettokøb (D)'!G18-'1.4 Udbytter (D)'!Q17,"")</f>
        <v>15.59392263</v>
      </c>
      <c r="R17" s="46">
        <f>IFERROR('2.3 Nettokøb (D)'!H18-'1.4 Udbytter (D)'!R17,"")</f>
        <v>125.96321392</v>
      </c>
      <c r="S17" s="177">
        <f>IFERROR('2.3 Nettokøb (D)'!I18-'1.4 Udbytter (D)'!S17,"")</f>
        <v>145.74541929</v>
      </c>
    </row>
    <row r="18" spans="1:19" s="170" customFormat="1" ht="15" customHeight="1" x14ac:dyDescent="0.2">
      <c r="A18" s="49" t="s">
        <v>35</v>
      </c>
      <c r="B18" s="50">
        <v>-185.95990320999999</v>
      </c>
      <c r="C18" s="50">
        <v>-287.73541513999999</v>
      </c>
      <c r="D18" s="50">
        <v>-982.95141923000006</v>
      </c>
      <c r="E18" s="51">
        <v>-74.307396709999992</v>
      </c>
      <c r="F18" s="51">
        <v>-47.279646890000002</v>
      </c>
      <c r="G18" s="51">
        <f>'1.2 Nettokøb (D)'!G19-'1.4 Udbytter (D)'!G18</f>
        <v>-1.0505997</v>
      </c>
      <c r="H18" s="51">
        <f>'1.2 Nettokøb (D)'!H19-'1.4 Udbytter (D)'!H18</f>
        <v>-1.4773588</v>
      </c>
      <c r="I18" s="51">
        <f>'1.2 Nettokøb (D)'!I19-'1.4 Udbytter (D)'!I18</f>
        <v>-54.242794790000005</v>
      </c>
      <c r="J18" s="41"/>
      <c r="K18" s="43" t="s">
        <v>88</v>
      </c>
      <c r="L18" s="46">
        <v>381.01345700000002</v>
      </c>
      <c r="M18" s="46">
        <v>0</v>
      </c>
      <c r="N18" s="46">
        <v>0</v>
      </c>
      <c r="O18" s="46">
        <v>62.904229999999998</v>
      </c>
      <c r="P18" s="46">
        <v>-20.708633000000003</v>
      </c>
      <c r="Q18" s="46">
        <f>IFERROR('2.3 Nettokøb (D)'!G19-'1.4 Udbytter (D)'!Q18,"")</f>
        <v>-4.84368</v>
      </c>
      <c r="R18" s="46">
        <f>IFERROR('2.3 Nettokøb (D)'!H19-'1.4 Udbytter (D)'!R18,"")</f>
        <v>0</v>
      </c>
      <c r="S18" s="177">
        <f>IFERROR('2.3 Nettokøb (D)'!I19-'1.4 Udbytter (D)'!S18,"")</f>
        <v>-81.250776000000002</v>
      </c>
    </row>
    <row r="19" spans="1:19" s="170" customFormat="1" ht="15" customHeight="1" x14ac:dyDescent="0.2">
      <c r="A19" s="49" t="s">
        <v>36</v>
      </c>
      <c r="B19" s="50">
        <v>-128.933694</v>
      </c>
      <c r="C19" s="50">
        <v>-182.26719371000002</v>
      </c>
      <c r="D19" s="50">
        <v>-142.41746595999999</v>
      </c>
      <c r="E19" s="51">
        <v>-55.039010139999995</v>
      </c>
      <c r="F19" s="51">
        <v>-16.042036400000001</v>
      </c>
      <c r="G19" s="51">
        <f>'1.2 Nettokøb (D)'!G20-'1.4 Udbytter (D)'!G19</f>
        <v>0</v>
      </c>
      <c r="H19" s="51">
        <f>'1.2 Nettokøb (D)'!H20-'1.4 Udbytter (D)'!H19</f>
        <v>-70.474350000000001</v>
      </c>
      <c r="I19" s="51">
        <f>'1.2 Nettokøb (D)'!I20-'1.4 Udbytter (D)'!I19</f>
        <v>-80.327966809999992</v>
      </c>
      <c r="J19" s="41"/>
      <c r="K19" s="43" t="s">
        <v>89</v>
      </c>
      <c r="L19" s="46">
        <v>-63.295229000000006</v>
      </c>
      <c r="M19" s="46">
        <v>102.07798100000002</v>
      </c>
      <c r="N19" s="46">
        <v>-1936.1894589999999</v>
      </c>
      <c r="O19" s="46">
        <v>286.29426799999999</v>
      </c>
      <c r="P19" s="46">
        <v>196.811824</v>
      </c>
      <c r="Q19" s="46">
        <f>IFERROR('2.3 Nettokøb (D)'!G20-'1.4 Udbytter (D)'!Q19,"")</f>
        <v>-1.2351399999999999</v>
      </c>
      <c r="R19" s="46">
        <f>IFERROR('2.3 Nettokøb (D)'!H20-'1.4 Udbytter (D)'!R19,"")</f>
        <v>41.49389</v>
      </c>
      <c r="S19" s="177">
        <f>IFERROR('2.3 Nettokøb (D)'!I20-'1.4 Udbytter (D)'!S19,"")</f>
        <v>-85.213329999999999</v>
      </c>
    </row>
    <row r="20" spans="1:19" s="170" customFormat="1" ht="15" customHeight="1" x14ac:dyDescent="0.2">
      <c r="A20" s="49" t="s">
        <v>37</v>
      </c>
      <c r="B20" s="50">
        <v>2068.1417620900002</v>
      </c>
      <c r="C20" s="50">
        <v>2146.2846837299999</v>
      </c>
      <c r="D20" s="50">
        <v>3821.1056039299997</v>
      </c>
      <c r="E20" s="51">
        <v>544.26778190000005</v>
      </c>
      <c r="F20" s="51">
        <v>1469.6918936500001</v>
      </c>
      <c r="G20" s="51">
        <f>'1.2 Nettokøb (D)'!G21-'1.4 Udbytter (D)'!G20</f>
        <v>81.345054390000001</v>
      </c>
      <c r="H20" s="51">
        <f>'1.2 Nettokøb (D)'!H21-'1.4 Udbytter (D)'!H20</f>
        <v>-15.50525229</v>
      </c>
      <c r="I20" s="51">
        <f>'1.2 Nettokøb (D)'!I21-'1.4 Udbytter (D)'!I20</f>
        <v>-180.50246995999998</v>
      </c>
      <c r="J20" s="41"/>
      <c r="K20" s="43" t="s">
        <v>90</v>
      </c>
      <c r="L20" s="46">
        <v>471.71972817000005</v>
      </c>
      <c r="M20" s="46">
        <v>504.91084290999999</v>
      </c>
      <c r="N20" s="46">
        <v>-750.70044253999993</v>
      </c>
      <c r="O20" s="46">
        <v>1359.6635600699999</v>
      </c>
      <c r="P20" s="46">
        <v>1779.4581846000001</v>
      </c>
      <c r="Q20" s="46">
        <f>IFERROR('2.3 Nettokøb (D)'!G21-'1.4 Udbytter (D)'!Q20,"")</f>
        <v>-110.3584764</v>
      </c>
      <c r="R20" s="46">
        <f>IFERROR('2.3 Nettokøb (D)'!H21-'1.4 Udbytter (D)'!R20,"")</f>
        <v>-71.641018450000004</v>
      </c>
      <c r="S20" s="177">
        <f>IFERROR('2.3 Nettokøb (D)'!I21-'1.4 Udbytter (D)'!S20,"")</f>
        <v>-202.20857938</v>
      </c>
    </row>
    <row r="21" spans="1:19" s="170" customFormat="1" ht="15" customHeight="1" x14ac:dyDescent="0.2">
      <c r="A21" s="47" t="s">
        <v>38</v>
      </c>
      <c r="B21" s="52">
        <v>-1461.1238147243421</v>
      </c>
      <c r="C21" s="52">
        <v>958.38774551504684</v>
      </c>
      <c r="D21" s="52">
        <v>-1388.7465405418388</v>
      </c>
      <c r="E21" s="48">
        <v>9018.8877532515435</v>
      </c>
      <c r="F21" s="48">
        <v>20005.343380232909</v>
      </c>
      <c r="G21" s="48">
        <f>'1.2 Nettokøb (D)'!G22-'1.4 Udbytter (D)'!G21</f>
        <v>674.12821770999994</v>
      </c>
      <c r="H21" s="48">
        <f>'1.2 Nettokøb (D)'!H22-'1.4 Udbytter (D)'!H21</f>
        <v>-1930.6699487890003</v>
      </c>
      <c r="I21" s="48">
        <f>'1.2 Nettokøb (D)'!I22-'1.4 Udbytter (D)'!I21</f>
        <v>-28887.6499383425</v>
      </c>
      <c r="J21" s="40"/>
      <c r="K21" s="43" t="s">
        <v>91</v>
      </c>
      <c r="L21" s="46">
        <v>54.980784</v>
      </c>
      <c r="M21" s="46">
        <v>-14.611890000000001</v>
      </c>
      <c r="N21" s="46">
        <v>22.422239999999999</v>
      </c>
      <c r="O21" s="46">
        <v>62.904229999999998</v>
      </c>
      <c r="P21" s="46" t="s">
        <v>164</v>
      </c>
      <c r="Q21" s="46" t="str">
        <f>IFERROR('2.3 Nettokøb (D)'!G22-'1.4 Udbytter (D)'!Q21,"")</f>
        <v/>
      </c>
      <c r="R21" s="46" t="str">
        <f>IFERROR('2.3 Nettokøb (D)'!H22-'1.4 Udbytter (D)'!R21,"")</f>
        <v/>
      </c>
      <c r="S21" s="177" t="str">
        <f>IFERROR('2.3 Nettokøb (D)'!I22-'1.4 Udbytter (D)'!S21,"")</f>
        <v/>
      </c>
    </row>
    <row r="22" spans="1:19" s="170" customFormat="1" ht="15" customHeight="1" x14ac:dyDescent="0.2">
      <c r="A22" s="49" t="s">
        <v>39</v>
      </c>
      <c r="B22" s="50">
        <v>9151.8220475899907</v>
      </c>
      <c r="C22" s="50">
        <v>3774.4483694800001</v>
      </c>
      <c r="D22" s="50">
        <v>-4608.0266457199996</v>
      </c>
      <c r="E22" s="51">
        <v>727.67390605000003</v>
      </c>
      <c r="F22" s="51">
        <v>1505.9681129500002</v>
      </c>
      <c r="G22" s="51">
        <f>'1.2 Nettokøb (D)'!G23-'1.4 Udbytter (D)'!G22</f>
        <v>-1625.4394377900001</v>
      </c>
      <c r="H22" s="51">
        <f>'1.2 Nettokøb (D)'!H23-'1.4 Udbytter (D)'!H22</f>
        <v>303.08186123000002</v>
      </c>
      <c r="I22" s="51">
        <f>'1.2 Nettokøb (D)'!I23-'1.4 Udbytter (D)'!I22</f>
        <v>3496.78110449</v>
      </c>
      <c r="J22" s="41"/>
      <c r="K22" s="43" t="s">
        <v>92</v>
      </c>
      <c r="L22" s="46">
        <v>15972.648788660001</v>
      </c>
      <c r="M22" s="46">
        <v>-1160.2912635651321</v>
      </c>
      <c r="N22" s="46">
        <v>9194.5007539900016</v>
      </c>
      <c r="O22" s="46">
        <v>2066.7624394680761</v>
      </c>
      <c r="P22" s="46">
        <v>16835.496311014314</v>
      </c>
      <c r="Q22" s="46">
        <f>IFERROR('2.3 Nettokøb (D)'!G23-'1.4 Udbytter (D)'!Q22,"")</f>
        <v>555.37759564999999</v>
      </c>
      <c r="R22" s="46">
        <f>IFERROR('2.3 Nettokøb (D)'!H23-'1.4 Udbytter (D)'!R22,"")</f>
        <v>109.71225948</v>
      </c>
      <c r="S22" s="177">
        <f>IFERROR('2.3 Nettokøb (D)'!I23-'1.4 Udbytter (D)'!S22,"")</f>
        <v>2662.1415608399998</v>
      </c>
    </row>
    <row r="23" spans="1:19" s="170" customFormat="1" ht="15" customHeight="1" x14ac:dyDescent="0.2">
      <c r="A23" s="49" t="s">
        <v>40</v>
      </c>
      <c r="B23" s="50">
        <v>3041.0567701400296</v>
      </c>
      <c r="C23" s="50">
        <v>1030.5593087699999</v>
      </c>
      <c r="D23" s="50">
        <v>-7.9092128099999854</v>
      </c>
      <c r="E23" s="51">
        <v>-718.54538423000008</v>
      </c>
      <c r="F23" s="51">
        <v>4944.4632654199995</v>
      </c>
      <c r="G23" s="51">
        <f>'1.2 Nettokøb (D)'!G24-'1.4 Udbytter (D)'!G23</f>
        <v>-121.69280361</v>
      </c>
      <c r="H23" s="51">
        <f>'1.2 Nettokøb (D)'!H24-'1.4 Udbytter (D)'!H23</f>
        <v>89.102316090000002</v>
      </c>
      <c r="I23" s="51">
        <f>'1.2 Nettokøb (D)'!I24-'1.4 Udbytter (D)'!I23</f>
        <v>4023.1674753899997</v>
      </c>
      <c r="J23" s="41"/>
      <c r="K23" s="43" t="s">
        <v>93</v>
      </c>
      <c r="L23" s="46"/>
      <c r="M23" s="46"/>
      <c r="N23" s="46"/>
      <c r="O23" s="46">
        <v>34.381068929999998</v>
      </c>
      <c r="P23" s="46">
        <v>34.900731999999998</v>
      </c>
      <c r="Q23" s="46">
        <f>IFERROR('2.3 Nettokøb (D)'!G24-'1.4 Udbytter (D)'!Q23,"")</f>
        <v>86.946437529999997</v>
      </c>
      <c r="R23" s="46">
        <f>IFERROR('2.3 Nettokøb (D)'!H24-'1.4 Udbytter (D)'!R23,"")</f>
        <v>2.0394000000000001</v>
      </c>
      <c r="S23" s="177">
        <f>IFERROR('2.3 Nettokøb (D)'!I24-'1.4 Udbytter (D)'!S23,"")</f>
        <v>125.4063349</v>
      </c>
    </row>
    <row r="24" spans="1:19" s="170" customFormat="1" ht="15" customHeight="1" x14ac:dyDescent="0.2">
      <c r="A24" s="49" t="s">
        <v>41</v>
      </c>
      <c r="B24" s="50">
        <v>10696.092931450001</v>
      </c>
      <c r="C24" s="50">
        <v>-8618.5557811899998</v>
      </c>
      <c r="D24" s="50">
        <v>7485.5584178599993</v>
      </c>
      <c r="E24" s="51">
        <v>-2813.4230896099998</v>
      </c>
      <c r="F24" s="51">
        <v>432.77341547999993</v>
      </c>
      <c r="G24" s="51">
        <f>'1.2 Nettokøb (D)'!G25-'1.4 Udbytter (D)'!G24</f>
        <v>144.16628687999997</v>
      </c>
      <c r="H24" s="51">
        <f>'1.2 Nettokøb (D)'!H25-'1.4 Udbytter (D)'!H24</f>
        <v>-285.11103441</v>
      </c>
      <c r="I24" s="51">
        <f>'1.2 Nettokøb (D)'!I25-'1.4 Udbytter (D)'!I24</f>
        <v>6401.9636059700006</v>
      </c>
      <c r="J24" s="41"/>
      <c r="K24" s="43" t="s">
        <v>94</v>
      </c>
      <c r="L24" s="46">
        <v>572.23003501999995</v>
      </c>
      <c r="M24" s="46">
        <v>107.71052434000001</v>
      </c>
      <c r="N24" s="46">
        <v>614.50683306999997</v>
      </c>
      <c r="O24" s="46">
        <v>852.91590240000005</v>
      </c>
      <c r="P24" s="46">
        <v>1703.4300567099999</v>
      </c>
      <c r="Q24" s="46">
        <f>IFERROR('2.3 Nettokøb (D)'!G25-'1.4 Udbytter (D)'!Q24,"")</f>
        <v>-39.92583552</v>
      </c>
      <c r="R24" s="46">
        <f>IFERROR('2.3 Nettokøb (D)'!H25-'1.4 Udbytter (D)'!R24,"")</f>
        <v>-16.552335920000001</v>
      </c>
      <c r="S24" s="177">
        <f>IFERROR('2.3 Nettokøb (D)'!I25-'1.4 Udbytter (D)'!S24,"")</f>
        <v>38.793939700000003</v>
      </c>
    </row>
    <row r="25" spans="1:19" s="170" customFormat="1" ht="15" customHeight="1" x14ac:dyDescent="0.2">
      <c r="A25" s="49" t="s">
        <v>67</v>
      </c>
      <c r="B25" s="50">
        <v>-6.8740299</v>
      </c>
      <c r="C25" s="50">
        <v>-5.3913960000000003</v>
      </c>
      <c r="D25" s="50">
        <v>-4.4420425000000003</v>
      </c>
      <c r="E25" s="51">
        <v>-5.7572881999999996</v>
      </c>
      <c r="F25" s="51">
        <v>-12.125227899999999</v>
      </c>
      <c r="G25" s="51">
        <f>'1.2 Nettokøb (D)'!G26-'1.4 Udbytter (D)'!G25</f>
        <v>-0.68606</v>
      </c>
      <c r="H25" s="51">
        <f>'1.2 Nettokøb (D)'!H26-'1.4 Udbytter (D)'!H25</f>
        <v>0</v>
      </c>
      <c r="I25" s="51">
        <f>'1.2 Nettokøb (D)'!I26-'1.4 Udbytter (D)'!I25</f>
        <v>-5.8159088000000008</v>
      </c>
      <c r="J25" s="41"/>
      <c r="K25" s="43" t="s">
        <v>95</v>
      </c>
      <c r="L25" s="46">
        <v>-1990.8801525099998</v>
      </c>
      <c r="M25" s="46">
        <v>-3748.95111817</v>
      </c>
      <c r="N25" s="46">
        <v>6548.4205115000004</v>
      </c>
      <c r="O25" s="46">
        <v>8984.3601199099994</v>
      </c>
      <c r="P25" s="46">
        <v>-9657.7778905300001</v>
      </c>
      <c r="Q25" s="46">
        <f>IFERROR('2.3 Nettokøb (D)'!G26-'1.4 Udbytter (D)'!Q25,"")</f>
        <v>-522.02609834999998</v>
      </c>
      <c r="R25" s="46">
        <f>IFERROR('2.3 Nettokøb (D)'!H26-'1.4 Udbytter (D)'!R25,"")</f>
        <v>-1520.60086484</v>
      </c>
      <c r="S25" s="177">
        <f>IFERROR('2.3 Nettokøb (D)'!I26-'1.4 Udbytter (D)'!S25,"")</f>
        <v>-2496.7731524700002</v>
      </c>
    </row>
    <row r="26" spans="1:19" s="170" customFormat="1" ht="15" customHeight="1" x14ac:dyDescent="0.2">
      <c r="A26" s="47" t="s">
        <v>43</v>
      </c>
      <c r="B26" s="52">
        <v>22882.09771928002</v>
      </c>
      <c r="C26" s="52">
        <v>-3818.9394989399998</v>
      </c>
      <c r="D26" s="52">
        <v>2865.1805168299989</v>
      </c>
      <c r="E26" s="48">
        <v>-2810.0518559900001</v>
      </c>
      <c r="F26" s="48">
        <v>6871.0795659499981</v>
      </c>
      <c r="G26" s="48">
        <f>'1.2 Nettokøb (D)'!G27-'1.4 Udbytter (D)'!G26</f>
        <v>-1603.6520145200002</v>
      </c>
      <c r="H26" s="48">
        <f>'1.2 Nettokøb (D)'!H27-'1.4 Udbytter (D)'!H26</f>
        <v>107.07314291</v>
      </c>
      <c r="I26" s="48">
        <f>'1.2 Nettokøb (D)'!I27-'1.4 Udbytter (D)'!I26</f>
        <v>13916.096277049999</v>
      </c>
      <c r="J26" s="41"/>
      <c r="K26" s="43" t="s">
        <v>116</v>
      </c>
      <c r="L26" s="46">
        <v>-309.29334900000003</v>
      </c>
      <c r="M26" s="46">
        <v>102.50348700000004</v>
      </c>
      <c r="N26" s="46">
        <v>228.42017099999998</v>
      </c>
      <c r="O26" s="46">
        <v>426.00731950000005</v>
      </c>
      <c r="P26" s="46">
        <v>1035.7094659999998</v>
      </c>
      <c r="Q26" s="46">
        <f>IFERROR('2.3 Nettokøb (D)'!G27-'1.4 Udbytter (D)'!Q26,"")</f>
        <v>-31.407330000000002</v>
      </c>
      <c r="R26" s="46">
        <f>IFERROR('2.3 Nettokøb (D)'!H27-'1.4 Udbytter (D)'!R26,"")</f>
        <v>8.3313600000000001</v>
      </c>
      <c r="S26" s="177">
        <f>IFERROR('2.3 Nettokøb (D)'!I27-'1.4 Udbytter (D)'!S26,"")</f>
        <v>-173.05747299999999</v>
      </c>
    </row>
    <row r="27" spans="1:19" s="170" customFormat="1" ht="15" customHeight="1" x14ac:dyDescent="0.2">
      <c r="A27" s="49" t="s">
        <v>68</v>
      </c>
      <c r="B27" s="50">
        <v>-7789.1391298217022</v>
      </c>
      <c r="C27" s="50">
        <v>2959.5950084382339</v>
      </c>
      <c r="D27" s="50">
        <v>2251.4876584878575</v>
      </c>
      <c r="E27" s="51">
        <v>6401.1091712867383</v>
      </c>
      <c r="F27" s="51">
        <v>2582.6611383661352</v>
      </c>
      <c r="G27" s="51">
        <f>'1.2 Nettokøb (D)'!G28-'1.4 Udbytter (D)'!G27</f>
        <v>-504.69034197088001</v>
      </c>
      <c r="H27" s="51">
        <f>'1.2 Nettokøb (D)'!H28-'1.4 Udbytter (D)'!H27</f>
        <v>-1400.7062834300521</v>
      </c>
      <c r="I27" s="51">
        <f>'1.2 Nettokøb (D)'!I28-'1.4 Udbytter (D)'!I27</f>
        <v>-1159.8386464641517</v>
      </c>
      <c r="J27" s="41"/>
      <c r="K27" s="43" t="s">
        <v>97</v>
      </c>
      <c r="L27" s="46">
        <v>2415.3420029999997</v>
      </c>
      <c r="M27" s="46">
        <v>-201.03139999999985</v>
      </c>
      <c r="N27" s="46">
        <v>21.034885000000031</v>
      </c>
      <c r="O27" s="46">
        <v>125.74243200000001</v>
      </c>
      <c r="P27" s="46">
        <v>-2324.0129019999999</v>
      </c>
      <c r="Q27" s="46">
        <f>IFERROR('2.3 Nettokøb (D)'!G28-'1.4 Udbytter (D)'!Q27,"")</f>
        <v>-192.65285</v>
      </c>
      <c r="R27" s="46">
        <f>IFERROR('2.3 Nettokøb (D)'!H28-'1.4 Udbytter (D)'!R27,"")</f>
        <v>-235.757814</v>
      </c>
      <c r="S27" s="177">
        <f>IFERROR('2.3 Nettokøb (D)'!I28-'1.4 Udbytter (D)'!S27,"")</f>
        <v>-2942.928394</v>
      </c>
    </row>
    <row r="28" spans="1:19" s="170" customFormat="1" ht="15" customHeight="1" x14ac:dyDescent="0.2">
      <c r="A28" s="49" t="s">
        <v>117</v>
      </c>
      <c r="B28" s="50">
        <v>-13455.720194046144</v>
      </c>
      <c r="C28" s="50">
        <v>-7208.5437135045804</v>
      </c>
      <c r="D28" s="50">
        <v>1863.1357795679726</v>
      </c>
      <c r="E28" s="51">
        <v>7235.6835676487608</v>
      </c>
      <c r="F28" s="51">
        <v>-2787.2394628653929</v>
      </c>
      <c r="G28" s="51">
        <f>'1.2 Nettokøb (D)'!G29-'1.4 Udbytter (D)'!G28</f>
        <v>-448.76719616288</v>
      </c>
      <c r="H28" s="51">
        <f>'1.2 Nettokøb (D)'!H29-'1.4 Udbytter (D)'!H28</f>
        <v>813.77058716115596</v>
      </c>
      <c r="I28" s="51">
        <f>'1.2 Nettokøb (D)'!I29-'1.4 Udbytter (D)'!I28</f>
        <v>-6383.2873232975326</v>
      </c>
      <c r="J28" s="41"/>
      <c r="K28" s="43" t="s">
        <v>98</v>
      </c>
      <c r="L28" s="46"/>
      <c r="M28" s="46"/>
      <c r="N28" s="46"/>
      <c r="O28" s="46">
        <v>0</v>
      </c>
      <c r="P28" s="46" t="s">
        <v>164</v>
      </c>
      <c r="Q28" s="46" t="str">
        <f>IFERROR('2.3 Nettokøb (D)'!G29-'1.4 Udbytter (D)'!Q28,"")</f>
        <v/>
      </c>
      <c r="R28" s="46" t="str">
        <f>IFERROR('2.3 Nettokøb (D)'!H29-'1.4 Udbytter (D)'!R28,"")</f>
        <v/>
      </c>
      <c r="S28" s="177" t="str">
        <f>IFERROR('2.3 Nettokøb (D)'!I29-'1.4 Udbytter (D)'!S28,"")</f>
        <v/>
      </c>
    </row>
    <row r="29" spans="1:19" s="170" customFormat="1" ht="15" customHeight="1" x14ac:dyDescent="0.2">
      <c r="A29" s="49" t="s">
        <v>70</v>
      </c>
      <c r="B29" s="50">
        <v>-11156.280551620866</v>
      </c>
      <c r="C29" s="50">
        <v>7023.0216120992645</v>
      </c>
      <c r="D29" s="50">
        <v>-1338.3432841492536</v>
      </c>
      <c r="E29" s="51">
        <v>857.91646262731751</v>
      </c>
      <c r="F29" s="51">
        <v>1009.2185073730764</v>
      </c>
      <c r="G29" s="51">
        <f>'1.2 Nettokøb (D)'!G30-'1.4 Udbytter (D)'!G29</f>
        <v>-1497.0949504529119</v>
      </c>
      <c r="H29" s="51">
        <f>'1.2 Nettokøb (D)'!H30-'1.4 Udbytter (D)'!H29</f>
        <v>-426.49690809248199</v>
      </c>
      <c r="I29" s="51">
        <f>'1.2 Nettokøb (D)'!I30-'1.4 Udbytter (D)'!I29</f>
        <v>-7827.6696245426747</v>
      </c>
      <c r="J29" s="41"/>
      <c r="K29" s="43" t="s">
        <v>99</v>
      </c>
      <c r="L29" s="46">
        <v>48.951912000000007</v>
      </c>
      <c r="M29" s="46">
        <v>77.228709000000009</v>
      </c>
      <c r="N29" s="46">
        <v>-112.552447</v>
      </c>
      <c r="O29" s="46">
        <v>-81.010571999999996</v>
      </c>
      <c r="P29" s="46">
        <v>-57.312491000000001</v>
      </c>
      <c r="Q29" s="46">
        <f>IFERROR('2.3 Nettokøb (D)'!G30-'1.4 Udbytter (D)'!Q29,"")</f>
        <v>0</v>
      </c>
      <c r="R29" s="46">
        <f>IFERROR('2.3 Nettokøb (D)'!H30-'1.4 Udbytter (D)'!R29,"")</f>
        <v>0</v>
      </c>
      <c r="S29" s="177">
        <f>IFERROR('2.3 Nettokøb (D)'!I30-'1.4 Udbytter (D)'!S29,"")</f>
        <v>-96.068572000000003</v>
      </c>
    </row>
    <row r="30" spans="1:19" s="170" customFormat="1" ht="15" customHeight="1" x14ac:dyDescent="0.2">
      <c r="A30" s="49" t="s">
        <v>71</v>
      </c>
      <c r="B30" s="50">
        <v>-4157.6496002499998</v>
      </c>
      <c r="C30" s="50">
        <v>-4347.4206971499998</v>
      </c>
      <c r="D30" s="50">
        <v>592.15738497999996</v>
      </c>
      <c r="E30" s="51">
        <v>2070.93090794</v>
      </c>
      <c r="F30" s="51">
        <v>6310.4240357899998</v>
      </c>
      <c r="G30" s="51">
        <f>'1.2 Nettokøb (D)'!G31-'1.4 Udbytter (D)'!G30</f>
        <v>-492.97020422999998</v>
      </c>
      <c r="H30" s="51">
        <f>'1.2 Nettokøb (D)'!H31-'1.4 Udbytter (D)'!H30</f>
        <v>-37.952633849999998</v>
      </c>
      <c r="I30" s="51">
        <f>'1.2 Nettokøb (D)'!I31-'1.4 Udbytter (D)'!I30</f>
        <v>-2328.4604058200002</v>
      </c>
      <c r="J30" s="41"/>
      <c r="K30" s="43" t="s">
        <v>100</v>
      </c>
      <c r="L30" s="46">
        <v>-1262.69187625927</v>
      </c>
      <c r="M30" s="46">
        <v>-39.494401959999998</v>
      </c>
      <c r="N30" s="46">
        <v>-127.52607594</v>
      </c>
      <c r="O30" s="46">
        <v>0</v>
      </c>
      <c r="P30" s="46" t="s">
        <v>164</v>
      </c>
      <c r="Q30" s="46" t="str">
        <f>IFERROR('2.3 Nettokøb (D)'!G31-'1.4 Udbytter (D)'!Q30,"")</f>
        <v/>
      </c>
      <c r="R30" s="46" t="str">
        <f>IFERROR('2.3 Nettokøb (D)'!H31-'1.4 Udbytter (D)'!R30,"")</f>
        <v/>
      </c>
      <c r="S30" s="177" t="str">
        <f>IFERROR('2.3 Nettokøb (D)'!I31-'1.4 Udbytter (D)'!S30,"")</f>
        <v/>
      </c>
    </row>
    <row r="31" spans="1:19" s="170" customFormat="1" ht="15" customHeight="1" x14ac:dyDescent="0.2">
      <c r="A31" s="49" t="s">
        <v>118</v>
      </c>
      <c r="B31" s="50">
        <v>637.7805470718705</v>
      </c>
      <c r="C31" s="50">
        <v>-1050.6125565900002</v>
      </c>
      <c r="D31" s="50">
        <v>-1067.3465633200001</v>
      </c>
      <c r="E31" s="51">
        <v>6.3470118099999997</v>
      </c>
      <c r="F31" s="51">
        <v>4685.6687515800004</v>
      </c>
      <c r="G31" s="51">
        <f>'1.2 Nettokøb (D)'!G32-'1.4 Udbytter (D)'!G31</f>
        <v>-28.662109579999999</v>
      </c>
      <c r="H31" s="51">
        <f>'1.2 Nettokøb (D)'!H32-'1.4 Udbytter (D)'!H31</f>
        <v>-18.463319819999999</v>
      </c>
      <c r="I31" s="51">
        <f>'1.2 Nettokøb (D)'!I32-'1.4 Udbytter (D)'!I31</f>
        <v>-1259.0012632099999</v>
      </c>
      <c r="J31" s="41"/>
      <c r="K31" s="43" t="s">
        <v>101</v>
      </c>
      <c r="L31" s="46">
        <v>-848.17294834999939</v>
      </c>
      <c r="M31" s="46">
        <v>-1.218648399999438</v>
      </c>
      <c r="N31" s="46">
        <v>297.31688519999989</v>
      </c>
      <c r="O31" s="46">
        <v>10735.323482700001</v>
      </c>
      <c r="P31" s="46">
        <v>25549.558998479999</v>
      </c>
      <c r="Q31" s="46">
        <f>IFERROR('2.3 Nettokøb (D)'!G32-'1.4 Udbytter (D)'!Q31,"")</f>
        <v>-509.17599100000001</v>
      </c>
      <c r="R31" s="46">
        <f>IFERROR('2.3 Nettokøb (D)'!H32-'1.4 Udbytter (D)'!R31,"")</f>
        <v>-608.48056399999996</v>
      </c>
      <c r="S31" s="177">
        <f>IFERROR('2.3 Nettokøb (D)'!I32-'1.4 Udbytter (D)'!S31,"")</f>
        <v>-1188.7420454999992</v>
      </c>
    </row>
    <row r="32" spans="1:19" s="170" customFormat="1" ht="15" customHeight="1" x14ac:dyDescent="0.2">
      <c r="A32" s="49" t="s">
        <v>73</v>
      </c>
      <c r="B32" s="50">
        <v>486.35601717999998</v>
      </c>
      <c r="C32" s="50">
        <v>-1815.3489900100001</v>
      </c>
      <c r="D32" s="50">
        <v>1216.0282204800001</v>
      </c>
      <c r="E32" s="51">
        <v>751.18109636999998</v>
      </c>
      <c r="F32" s="51">
        <v>1737.9304793400001</v>
      </c>
      <c r="G32" s="51">
        <f>'1.2 Nettokøb (D)'!G33-'1.4 Udbytter (D)'!G32</f>
        <v>-91.016929390000001</v>
      </c>
      <c r="H32" s="51">
        <f>'1.2 Nettokøb (D)'!H33-'1.4 Udbytter (D)'!H32</f>
        <v>102.71801481999999</v>
      </c>
      <c r="I32" s="51">
        <f>'1.2 Nettokøb (D)'!I33-'1.4 Udbytter (D)'!I32</f>
        <v>93.818853699999991</v>
      </c>
      <c r="J32" s="41"/>
      <c r="K32" s="43" t="s">
        <v>102</v>
      </c>
      <c r="L32" s="46">
        <v>17272.329665266552</v>
      </c>
      <c r="M32" s="46">
        <v>17160.264509418244</v>
      </c>
      <c r="N32" s="46">
        <v>10596.081622257858</v>
      </c>
      <c r="O32" s="46">
        <v>6351.498158506738</v>
      </c>
      <c r="P32" s="46">
        <v>-11565.654139113865</v>
      </c>
      <c r="Q32" s="46">
        <f>IFERROR('2.3 Nettokøb (D)'!G33-'1.4 Udbytter (D)'!Q32,"")</f>
        <v>-1458.84582139088</v>
      </c>
      <c r="R32" s="46">
        <f>IFERROR('2.3 Nettokøb (D)'!H33-'1.4 Udbytter (D)'!R32,"")</f>
        <v>-1130.485595700052</v>
      </c>
      <c r="S32" s="177">
        <f>IFERROR('2.3 Nettokøb (D)'!I33-'1.4 Udbytter (D)'!S32,"")</f>
        <v>-4883.4772559741523</v>
      </c>
    </row>
    <row r="33" spans="1:19" s="170" customFormat="1" ht="15" customHeight="1" x14ac:dyDescent="0.2">
      <c r="A33" s="47" t="s">
        <v>50</v>
      </c>
      <c r="B33" s="52">
        <v>-35434.652911486839</v>
      </c>
      <c r="C33" s="52">
        <v>-4439.3093367170823</v>
      </c>
      <c r="D33" s="52">
        <v>3517.1191960465776</v>
      </c>
      <c r="E33" s="48">
        <v>17323.168217682811</v>
      </c>
      <c r="F33" s="48">
        <v>13538.663449583823</v>
      </c>
      <c r="G33" s="48">
        <f>'1.2 Nettokøb (D)'!G34-'1.4 Udbytter (D)'!G33</f>
        <v>-3063.2017317866716</v>
      </c>
      <c r="H33" s="48">
        <f>'1.2 Nettokøb (D)'!H34-'1.4 Udbytter (D)'!H33</f>
        <v>-967.13054321137793</v>
      </c>
      <c r="I33" s="48">
        <f>'1.2 Nettokøb (D)'!I34-'1.4 Udbytter (D)'!I33</f>
        <v>-18864.438409634357</v>
      </c>
      <c r="J33" s="41"/>
      <c r="K33" s="43" t="s">
        <v>119</v>
      </c>
      <c r="L33" s="46">
        <v>3369.4982896900001</v>
      </c>
      <c r="M33" s="46">
        <v>2754.42872235</v>
      </c>
      <c r="N33" s="46">
        <v>2308.5584048999999</v>
      </c>
      <c r="O33" s="46">
        <v>2458.5779818599999</v>
      </c>
      <c r="P33" s="46">
        <v>1531.67186597</v>
      </c>
      <c r="Q33" s="46">
        <f>IFERROR('2.3 Nettokøb (D)'!G34-'1.4 Udbytter (D)'!Q33,"")</f>
        <v>70.729716800000006</v>
      </c>
      <c r="R33" s="46">
        <f>IFERROR('2.3 Nettokøb (D)'!H34-'1.4 Udbytter (D)'!R33,"")</f>
        <v>-134.73991000000001</v>
      </c>
      <c r="S33" s="177">
        <f>IFERROR('2.3 Nettokøb (D)'!I34-'1.4 Udbytter (D)'!S33,"")</f>
        <v>-508.86775616</v>
      </c>
    </row>
    <row r="34" spans="1:19" s="170" customFormat="1" ht="15" customHeight="1" x14ac:dyDescent="0.2">
      <c r="A34" s="47" t="s">
        <v>51</v>
      </c>
      <c r="B34" s="48">
        <v>-50.000453</v>
      </c>
      <c r="C34" s="48">
        <v>-23.283550999999999</v>
      </c>
      <c r="D34" s="48">
        <v>2.9031729999999998</v>
      </c>
      <c r="E34" s="48">
        <v>-245.747433</v>
      </c>
      <c r="F34" s="48">
        <v>0</v>
      </c>
      <c r="G34" s="48">
        <f>'1.2 Nettokøb (D)'!G35-'1.4 Udbytter (D)'!G34</f>
        <v>0</v>
      </c>
      <c r="H34" s="48">
        <f>'1.2 Nettokøb (D)'!H35-'1.4 Udbytter (D)'!H34</f>
        <v>0</v>
      </c>
      <c r="I34" s="48">
        <f>'1.2 Nettokøb (D)'!I35-'1.4 Udbytter (D)'!I34</f>
        <v>0</v>
      </c>
      <c r="J34" s="41"/>
      <c r="K34" s="43" t="s">
        <v>104</v>
      </c>
      <c r="L34" s="46"/>
      <c r="M34" s="46">
        <v>2.8678400000000002</v>
      </c>
      <c r="N34" s="46">
        <v>270.9818110514272</v>
      </c>
      <c r="O34" s="46">
        <v>226.82556655735996</v>
      </c>
      <c r="P34" s="46">
        <v>386.69849708036753</v>
      </c>
      <c r="Q34" s="46">
        <f>IFERROR('2.3 Nettokøb (D)'!G35-'1.4 Udbytter (D)'!Q34,"")</f>
        <v>-5.4579091960000001</v>
      </c>
      <c r="R34" s="46">
        <f>IFERROR('2.3 Nettokøb (D)'!H35-'1.4 Udbytter (D)'!R34,"")</f>
        <v>11.774428500999999</v>
      </c>
      <c r="S34" s="177">
        <f>IFERROR('2.3 Nettokøb (D)'!I35-'1.4 Udbytter (D)'!S34,"")</f>
        <v>191.1871390990936</v>
      </c>
    </row>
    <row r="35" spans="1:19" s="170" customFormat="1" ht="15" customHeight="1" x14ac:dyDescent="0.2">
      <c r="A35" s="47" t="s">
        <v>52</v>
      </c>
      <c r="B35" s="48">
        <v>2018.4256578999998</v>
      </c>
      <c r="C35" s="48">
        <v>107.35778358</v>
      </c>
      <c r="D35" s="48">
        <v>-278.35860460999999</v>
      </c>
      <c r="E35" s="48">
        <v>-156.8939292</v>
      </c>
      <c r="F35" s="48">
        <v>192.51280965999999</v>
      </c>
      <c r="G35" s="48">
        <f>'1.2 Nettokøb (D)'!G36-'1.4 Udbytter (D)'!G35</f>
        <v>-60.311802</v>
      </c>
      <c r="H35" s="48">
        <f>'1.2 Nettokøb (D)'!H36-'1.4 Udbytter (D)'!H35</f>
        <v>-7.1597039999999996</v>
      </c>
      <c r="I35" s="48">
        <f>'1.2 Nettokøb (D)'!I36-'1.4 Udbytter (D)'!I35</f>
        <v>1634.293572</v>
      </c>
      <c r="J35" s="41"/>
      <c r="K35" s="43" t="s">
        <v>120</v>
      </c>
      <c r="L35" s="46">
        <v>-1725.6417660000002</v>
      </c>
      <c r="M35" s="46">
        <v>116.50510499999996</v>
      </c>
      <c r="N35" s="46">
        <v>-2110.8011069999998</v>
      </c>
      <c r="O35" s="46">
        <v>1806.336671</v>
      </c>
      <c r="P35" s="46">
        <v>-75.495367999999928</v>
      </c>
      <c r="Q35" s="46">
        <f>IFERROR('2.3 Nettokøb (D)'!G36-'1.4 Udbytter (D)'!Q35,"")</f>
        <v>-215.64691199999999</v>
      </c>
      <c r="R35" s="46">
        <f>IFERROR('2.3 Nettokøb (D)'!H36-'1.4 Udbytter (D)'!R35,"")</f>
        <v>323.53270199999997</v>
      </c>
      <c r="S35" s="177">
        <f>IFERROR('2.3 Nettokøb (D)'!I36-'1.4 Udbytter (D)'!S35,"")</f>
        <v>-1052.2694280000001</v>
      </c>
    </row>
    <row r="36" spans="1:19" s="170" customFormat="1" ht="15" customHeight="1" x14ac:dyDescent="0.2">
      <c r="A36" s="49" t="s">
        <v>53</v>
      </c>
      <c r="B36" s="50"/>
      <c r="C36" s="50">
        <v>5468.2771534499998</v>
      </c>
      <c r="D36" s="50">
        <v>11720.760972588148</v>
      </c>
      <c r="E36" s="51">
        <v>9955.9137747158165</v>
      </c>
      <c r="F36" s="51">
        <v>10486.910451387443</v>
      </c>
      <c r="G36" s="51">
        <f>'1.2 Nettokøb (D)'!G37-'1.4 Udbytter (D)'!G36</f>
        <v>-535.50193544599995</v>
      </c>
      <c r="H36" s="51">
        <f>'1.2 Nettokøb (D)'!H37-'1.4 Udbytter (D)'!H36</f>
        <v>-86.966893560000003</v>
      </c>
      <c r="I36" s="51">
        <f>'1.2 Nettokøb (D)'!I37-'1.4 Udbytter (D)'!I36</f>
        <v>746.69036029809331</v>
      </c>
      <c r="J36" s="41"/>
      <c r="K36" s="43" t="s">
        <v>106</v>
      </c>
      <c r="L36" s="46"/>
      <c r="M36" s="46"/>
      <c r="N36" s="46">
        <v>0</v>
      </c>
      <c r="O36" s="46">
        <v>677.94095800000002</v>
      </c>
      <c r="P36" s="46">
        <v>-156.23959199999999</v>
      </c>
      <c r="Q36" s="46">
        <f>IFERROR('2.3 Nettokøb (D)'!G37-'1.4 Udbytter (D)'!Q36,"")</f>
        <v>-4.6140460000000001</v>
      </c>
      <c r="R36" s="46">
        <f>IFERROR('2.3 Nettokøb (D)'!H37-'1.4 Udbytter (D)'!R36,"")</f>
        <v>-2.85832</v>
      </c>
      <c r="S36" s="177">
        <f>IFERROR('2.3 Nettokøb (D)'!I37-'1.4 Udbytter (D)'!S36,"")</f>
        <v>48.824553999999999</v>
      </c>
    </row>
    <row r="37" spans="1:19" s="170" customFormat="1" ht="15" customHeight="1" x14ac:dyDescent="0.2">
      <c r="A37" s="49" t="s">
        <v>54</v>
      </c>
      <c r="B37" s="50"/>
      <c r="C37" s="50">
        <v>889.01929229999007</v>
      </c>
      <c r="D37" s="50">
        <v>328.93160611000008</v>
      </c>
      <c r="E37" s="51">
        <v>8327.5025185800005</v>
      </c>
      <c r="F37" s="51">
        <v>6888.1643482499994</v>
      </c>
      <c r="G37" s="51">
        <f>'1.2 Nettokøb (D)'!G38-'1.4 Udbytter (D)'!G37</f>
        <v>-212.47103748999999</v>
      </c>
      <c r="H37" s="51">
        <f>'1.2 Nettokøb (D)'!H38-'1.4 Udbytter (D)'!H37</f>
        <v>-1335.88492535</v>
      </c>
      <c r="I37" s="51">
        <f>'1.2 Nettokøb (D)'!I38-'1.4 Udbytter (D)'!I37</f>
        <v>-1037.6072221100001</v>
      </c>
      <c r="J37" s="41"/>
      <c r="K37" s="44" t="s">
        <v>208</v>
      </c>
      <c r="L37" s="46">
        <v>-421</v>
      </c>
      <c r="M37" s="46">
        <v>-376.13193999999999</v>
      </c>
      <c r="N37" s="46">
        <v>-247.09715399999999</v>
      </c>
      <c r="O37" s="46">
        <v>-134.30012099999999</v>
      </c>
      <c r="P37" s="46">
        <v>54.842205</v>
      </c>
      <c r="Q37" s="46">
        <f>IFERROR('2.3 Nettokøb (D)'!G38-'1.4 Udbytter (D)'!Q37,"")</f>
        <v>0.84262599999999566</v>
      </c>
      <c r="R37" s="46">
        <f>IFERROR('2.3 Nettokøb (D)'!H38-'1.4 Udbytter (D)'!R37,"")</f>
        <v>8.2871100000000055</v>
      </c>
      <c r="S37" s="177">
        <f>IFERROR('2.3 Nettokøb (D)'!I38-'1.4 Udbytter (D)'!S37,"")</f>
        <v>-49.033195999999997</v>
      </c>
    </row>
    <row r="38" spans="1:19" s="170" customFormat="1" ht="15" customHeight="1" x14ac:dyDescent="0.2">
      <c r="A38" s="49" t="s">
        <v>55</v>
      </c>
      <c r="B38" s="50"/>
      <c r="C38" s="50">
        <v>985.92192347999992</v>
      </c>
      <c r="D38" s="50">
        <v>1665.71872951</v>
      </c>
      <c r="E38" s="51">
        <v>1627.2362600199999</v>
      </c>
      <c r="F38" s="51">
        <v>6873.1375997200003</v>
      </c>
      <c r="G38" s="51">
        <f>'1.2 Nettokøb (D)'!G39-'1.4 Udbytter (D)'!G38</f>
        <v>204.47215653000001</v>
      </c>
      <c r="H38" s="51">
        <f>'1.2 Nettokøb (D)'!H39-'1.4 Udbytter (D)'!H38</f>
        <v>337.20555538000002</v>
      </c>
      <c r="I38" s="51">
        <f>'1.2 Nettokøb (D)'!I39-'1.4 Udbytter (D)'!I38</f>
        <v>3868.0421256942</v>
      </c>
      <c r="J38" s="41"/>
      <c r="K38" s="44" t="s">
        <v>217</v>
      </c>
      <c r="L38" s="46"/>
      <c r="M38" s="46"/>
      <c r="N38" s="46"/>
      <c r="O38" s="46"/>
      <c r="P38" s="46"/>
      <c r="Q38" s="46">
        <f>IFERROR('2.3 Nettokøb (D)'!G39-'1.4 Udbytter (D)'!Q38,"")</f>
        <v>350.57117310000001</v>
      </c>
      <c r="R38" s="46">
        <f>IFERROR('2.3 Nettokøb (D)'!H39-'1.4 Udbytter (D)'!R38,"")</f>
        <v>324.80178289999998</v>
      </c>
      <c r="S38" s="177">
        <f>IFERROR('2.3 Nettokøb (D)'!I39-'1.4 Udbytter (D)'!S38,"")</f>
        <v>3166.9980993999998</v>
      </c>
    </row>
    <row r="39" spans="1:19" s="170" customFormat="1" ht="15" customHeight="1" x14ac:dyDescent="0.2">
      <c r="A39" s="53" t="s">
        <v>56</v>
      </c>
      <c r="B39" s="54"/>
      <c r="C39" s="54">
        <v>2186.69852382</v>
      </c>
      <c r="D39" s="54">
        <v>6509.8646227600002</v>
      </c>
      <c r="E39" s="51">
        <v>2137.6019147400002</v>
      </c>
      <c r="F39" s="51">
        <v>753.07535780000001</v>
      </c>
      <c r="G39" s="51">
        <f>'1.2 Nettokøb (D)'!G40-'1.4 Udbytter (D)'!G39</f>
        <v>251.20344437</v>
      </c>
      <c r="H39" s="51">
        <f>'1.2 Nettokøb (D)'!H40-'1.4 Udbytter (D)'!H39</f>
        <v>-140.46402230000001</v>
      </c>
      <c r="I39" s="51">
        <f>'1.2 Nettokøb (D)'!I40-'1.4 Udbytter (D)'!I39</f>
        <v>-635.35395059593998</v>
      </c>
      <c r="J39" s="41"/>
      <c r="K39" s="43" t="s">
        <v>107</v>
      </c>
      <c r="L39" s="46">
        <v>7170.2448877499992</v>
      </c>
      <c r="M39" s="46">
        <v>175.22760444000005</v>
      </c>
      <c r="N39" s="46">
        <v>1616.2515296400002</v>
      </c>
      <c r="O39" s="46">
        <v>3217.5807962600002</v>
      </c>
      <c r="P39" s="46">
        <v>9257.7757889799996</v>
      </c>
      <c r="Q39" s="46">
        <f>IFERROR('2.3 Nettokøb (D)'!G40-'1.4 Udbytter (D)'!Q39,"")</f>
        <v>-775.19703917000004</v>
      </c>
      <c r="R39" s="46">
        <f>IFERROR('2.3 Nettokøb (D)'!H40-'1.4 Udbytter (D)'!R39,"")</f>
        <v>145.58854747999999</v>
      </c>
      <c r="S39" s="177">
        <f>IFERROR('2.3 Nettokøb (D)'!I40-'1.4 Udbytter (D)'!S39,"")</f>
        <v>3028.3888988347594</v>
      </c>
    </row>
    <row r="40" spans="1:19" s="170" customFormat="1" ht="15" customHeight="1" x14ac:dyDescent="0.2">
      <c r="A40" s="47" t="s">
        <v>160</v>
      </c>
      <c r="B40" s="48">
        <v>38685.324387560737</v>
      </c>
      <c r="C40" s="48">
        <v>9529.9168930499909</v>
      </c>
      <c r="D40" s="48">
        <v>20225.27593096815</v>
      </c>
      <c r="E40" s="48">
        <v>22048.254468055817</v>
      </c>
      <c r="F40" s="48">
        <v>25001.287757157443</v>
      </c>
      <c r="G40" s="48">
        <f>'1.2 Nettokøb (D)'!G41-'1.4 Udbytter (D)'!G40</f>
        <v>-292.2973720359999</v>
      </c>
      <c r="H40" s="48">
        <f>'1.2 Nettokøb (D)'!H41-'1.4 Udbytter (D)'!H40</f>
        <v>-1226.1102858300001</v>
      </c>
      <c r="I40" s="48">
        <f>'1.2 Nettokøb (D)'!I41-'1.4 Udbytter (D)'!I40</f>
        <v>2941.7713132863528</v>
      </c>
      <c r="J40" s="41"/>
      <c r="K40" s="43" t="s">
        <v>108</v>
      </c>
      <c r="L40" s="46">
        <v>27.427641000000001</v>
      </c>
      <c r="M40" s="46">
        <v>17.354725999999999</v>
      </c>
      <c r="N40" s="46">
        <v>25.115158999999998</v>
      </c>
      <c r="O40" s="46">
        <v>38.571414499999996</v>
      </c>
      <c r="P40" s="46">
        <v>247.41930500000001</v>
      </c>
      <c r="Q40" s="46">
        <f>IFERROR('2.3 Nettokøb (D)'!G41-'1.4 Udbytter (D)'!Q40,"")</f>
        <v>4.1475860000000004</v>
      </c>
      <c r="R40" s="46">
        <f>IFERROR('2.3 Nettokøb (D)'!H41-'1.4 Udbytter (D)'!R40,"")</f>
        <v>1.1675800000000001</v>
      </c>
      <c r="S40" s="177">
        <f>IFERROR('2.3 Nettokøb (D)'!I41-'1.4 Udbytter (D)'!S40,"")</f>
        <v>74.510975999999999</v>
      </c>
    </row>
    <row r="41" spans="1:19" s="170" customFormat="1" ht="15" customHeight="1" x14ac:dyDescent="0.2">
      <c r="A41" s="47" t="s">
        <v>57</v>
      </c>
      <c r="B41" s="48">
        <v>8897.6167878899996</v>
      </c>
      <c r="C41" s="48">
        <v>2798.5170045899999</v>
      </c>
      <c r="D41" s="48">
        <v>2332.3114358199996</v>
      </c>
      <c r="E41" s="48">
        <v>11069.077512239999</v>
      </c>
      <c r="F41" s="48">
        <v>-15748.817479449999</v>
      </c>
      <c r="G41" s="48">
        <f>'1.2 Nettokøb (D)'!G42-'1.4 Udbytter (D)'!G41</f>
        <v>-91.354959609999995</v>
      </c>
      <c r="H41" s="48">
        <f>'1.2 Nettokøb (D)'!H42-'1.4 Udbytter (D)'!H41</f>
        <v>-80.176028329999994</v>
      </c>
      <c r="I41" s="48">
        <f>'1.2 Nettokøb (D)'!I42-'1.4 Udbytter (D)'!I41</f>
        <v>-1895.3308216999999</v>
      </c>
      <c r="J41" s="41"/>
      <c r="K41" s="43" t="s">
        <v>109</v>
      </c>
      <c r="L41" s="46">
        <v>1.9079613849999983</v>
      </c>
      <c r="M41" s="46">
        <v>-102.28474431001</v>
      </c>
      <c r="N41" s="46">
        <v>122.1625418</v>
      </c>
      <c r="O41" s="46">
        <v>88.260834799999998</v>
      </c>
      <c r="P41" s="46">
        <v>4.01294884</v>
      </c>
      <c r="Q41" s="46">
        <f>IFERROR('2.3 Nettokøb (D)'!G42-'1.4 Udbytter (D)'!Q41,"")</f>
        <v>1.0145850000000001</v>
      </c>
      <c r="R41" s="46">
        <f>IFERROR('2.3 Nettokøb (D)'!H42-'1.4 Udbytter (D)'!R41,"")</f>
        <v>51.309667519999998</v>
      </c>
      <c r="S41" s="177">
        <f>IFERROR('2.3 Nettokøb (D)'!I42-'1.4 Udbytter (D)'!S41,"")</f>
        <v>50.136523319999995</v>
      </c>
    </row>
    <row r="42" spans="1:19" s="170" customFormat="1" ht="15" customHeight="1" x14ac:dyDescent="0.2">
      <c r="A42" s="47" t="s">
        <v>58</v>
      </c>
      <c r="B42" s="48">
        <v>2478.4760283199998</v>
      </c>
      <c r="C42" s="48">
        <v>442.10169488000003</v>
      </c>
      <c r="D42" s="48">
        <v>373.53811784000004</v>
      </c>
      <c r="E42" s="48">
        <v>434.73415808000004</v>
      </c>
      <c r="F42" s="48">
        <v>244.94761919999999</v>
      </c>
      <c r="G42" s="48">
        <f>'1.2 Nettokøb (D)'!G43-'1.4 Udbytter (D)'!G42</f>
        <v>11.341656499999999</v>
      </c>
      <c r="H42" s="48">
        <f>'1.2 Nettokøb (D)'!H43-'1.4 Udbytter (D)'!H42</f>
        <v>48.959522069999998</v>
      </c>
      <c r="I42" s="48">
        <f>'1.2 Nettokøb (D)'!I43-'1.4 Udbytter (D)'!I42</f>
        <v>111.15893267000001</v>
      </c>
      <c r="J42" s="41"/>
      <c r="K42" s="43" t="s">
        <v>110</v>
      </c>
      <c r="L42" s="46">
        <v>108.57962160999999</v>
      </c>
      <c r="M42" s="46">
        <v>-12.043491199999998</v>
      </c>
      <c r="N42" s="46">
        <v>0</v>
      </c>
      <c r="O42" s="46">
        <v>0</v>
      </c>
      <c r="P42" s="46" t="s">
        <v>164</v>
      </c>
      <c r="Q42" s="46" t="str">
        <f>IFERROR('2.3 Nettokøb (D)'!G43-'1.4 Udbytter (D)'!Q42,"")</f>
        <v/>
      </c>
      <c r="R42" s="46" t="str">
        <f>IFERROR('2.3 Nettokøb (D)'!H43-'1.4 Udbytter (D)'!R42,"")</f>
        <v/>
      </c>
      <c r="S42" s="177" t="str">
        <f>IFERROR('2.3 Nettokøb (D)'!I43-'1.4 Udbytter (D)'!S42,"")</f>
        <v/>
      </c>
    </row>
    <row r="43" spans="1:19" s="170" customFormat="1" ht="15" customHeight="1" x14ac:dyDescent="0.2">
      <c r="A43" s="47" t="s">
        <v>59</v>
      </c>
      <c r="B43" s="48">
        <v>2631.6450710511831</v>
      </c>
      <c r="C43" s="48">
        <v>2439.6184416000001</v>
      </c>
      <c r="D43" s="48">
        <v>2125.5403767399998</v>
      </c>
      <c r="E43" s="48">
        <v>-586.61052203999998</v>
      </c>
      <c r="F43" s="48">
        <v>-2372.8731670100001</v>
      </c>
      <c r="G43" s="48">
        <f>'1.2 Nettokøb (D)'!G44-'1.4 Udbytter (D)'!G43</f>
        <v>-107.85350907999999</v>
      </c>
      <c r="H43" s="48">
        <f>'1.2 Nettokøb (D)'!H44-'1.4 Udbytter (D)'!H43</f>
        <v>9.6660553599999997</v>
      </c>
      <c r="I43" s="48">
        <f>'1.2 Nettokøb (D)'!I44-'1.4 Udbytter (D)'!I43</f>
        <v>-1566.7076083899999</v>
      </c>
      <c r="J43" s="41"/>
      <c r="K43" s="43" t="s">
        <v>121</v>
      </c>
      <c r="L43" s="46">
        <v>2890.2806764299999</v>
      </c>
      <c r="M43" s="46">
        <v>-2510.8167301100002</v>
      </c>
      <c r="N43" s="46">
        <v>969.98935956000003</v>
      </c>
      <c r="O43" s="46">
        <v>6425.3986988299994</v>
      </c>
      <c r="P43" s="46">
        <v>14822.608698649999</v>
      </c>
      <c r="Q43" s="46">
        <f>IFERROR('2.3 Nettokøb (D)'!G44-'1.4 Udbytter (D)'!Q43,"")</f>
        <v>-94.120096840000002</v>
      </c>
      <c r="R43" s="46">
        <f>IFERROR('2.3 Nettokøb (D)'!H44-'1.4 Udbytter (D)'!R43,"")</f>
        <v>228.97270123999999</v>
      </c>
      <c r="S43" s="177">
        <f>IFERROR('2.3 Nettokøb (D)'!I44-'1.4 Udbytter (D)'!S43,"")</f>
        <v>3953.7589295900002</v>
      </c>
    </row>
    <row r="44" spans="1:19" s="170" customFormat="1" ht="15" customHeight="1" x14ac:dyDescent="0.2">
      <c r="A44" s="47" t="s">
        <v>60</v>
      </c>
      <c r="B44" s="48">
        <v>-124.689829</v>
      </c>
      <c r="C44" s="48">
        <v>2021.994919</v>
      </c>
      <c r="D44" s="48">
        <v>55.511080999999997</v>
      </c>
      <c r="E44" s="48">
        <v>0</v>
      </c>
      <c r="F44" s="48">
        <v>0</v>
      </c>
      <c r="G44" s="48">
        <f>'1.2 Nettokøb (D)'!G45-'1.4 Udbytter (D)'!G44</f>
        <v>12.0157863</v>
      </c>
      <c r="H44" s="48">
        <f>'1.2 Nettokøb (D)'!H45-'1.4 Udbytter (D)'!H44</f>
        <v>0.22153999999999999</v>
      </c>
      <c r="I44" s="48">
        <f>'1.2 Nettokøb (D)'!I45-'1.4 Udbytter (D)'!I44</f>
        <v>543.26838789999999</v>
      </c>
      <c r="J44" s="41"/>
      <c r="K44" s="43" t="s">
        <v>112</v>
      </c>
      <c r="L44" s="46">
        <v>363.43933088</v>
      </c>
      <c r="M44" s="46">
        <v>-1808.7224952199999</v>
      </c>
      <c r="N44" s="46">
        <v>-294.13198756999998</v>
      </c>
      <c r="O44" s="46">
        <v>22.948288590000001</v>
      </c>
      <c r="P44" s="46">
        <v>572.28899891000003</v>
      </c>
      <c r="Q44" s="46">
        <f>IFERROR('2.3 Nettokøb (D)'!G45-'1.4 Udbytter (D)'!Q44,"")</f>
        <v>-50.260953360000002</v>
      </c>
      <c r="R44" s="46">
        <f>IFERROR('2.3 Nettokøb (D)'!H45-'1.4 Udbytter (D)'!R44,"")</f>
        <v>0</v>
      </c>
      <c r="S44" s="177">
        <f>IFERROR('2.3 Nettokøb (D)'!I45-'1.4 Udbytter (D)'!S44,"")</f>
        <v>-45.593581210000004</v>
      </c>
    </row>
    <row r="45" spans="1:19" s="170" customFormat="1" ht="15" customHeight="1" x14ac:dyDescent="0.2">
      <c r="A45" s="146" t="s">
        <v>115</v>
      </c>
      <c r="B45" s="143">
        <v>37654.924778040739</v>
      </c>
      <c r="C45" s="143">
        <v>8679.0160613279659</v>
      </c>
      <c r="D45" s="143">
        <v>25242.739621802884</v>
      </c>
      <c r="E45" s="143">
        <v>58508.123652570168</v>
      </c>
      <c r="F45" s="143">
        <v>50860.594593784161</v>
      </c>
      <c r="G45" s="143">
        <f>G3+G21+G26+G33+G34+G35+G40+G41+G42+G43+G44</f>
        <v>-4647.4846524326713</v>
      </c>
      <c r="H45" s="143">
        <f>H3+H21+H26+H33+H34+H35+H40+H41+H42+H43+H44</f>
        <v>-3756.6485384703783</v>
      </c>
      <c r="I45" s="143">
        <f>I3+I21+I26+I33+I34+I35+I40+I41+I42+I43+I44</f>
        <v>-33397.741384920504</v>
      </c>
      <c r="J45" s="41"/>
      <c r="K45" s="43" t="s">
        <v>113</v>
      </c>
      <c r="L45" s="46">
        <v>-1570.7779024599599</v>
      </c>
      <c r="M45" s="46">
        <v>-1160.31651999</v>
      </c>
      <c r="N45" s="46">
        <v>-946.92047142000001</v>
      </c>
      <c r="O45" s="46">
        <v>-938.95445254999993</v>
      </c>
      <c r="P45" s="46">
        <v>-596.79059087999997</v>
      </c>
      <c r="Q45" s="46">
        <f>IFERROR('2.3 Nettokøb (D)'!G46-'1.4 Udbytter (D)'!Q45,"")</f>
        <v>-47.90337194</v>
      </c>
      <c r="R45" s="46">
        <f>IFERROR('2.3 Nettokøb (D)'!H46-'1.4 Udbytter (D)'!R45,"")</f>
        <v>-10.36567471</v>
      </c>
      <c r="S45" s="177">
        <f>IFERROR('2.3 Nettokøb (D)'!I46-'1.4 Udbytter (D)'!S45,"")</f>
        <v>-680.80363075000002</v>
      </c>
    </row>
    <row r="46" spans="1:19" s="170" customFormat="1" ht="15" customHeight="1" x14ac:dyDescent="0.2">
      <c r="A46" s="24" t="s">
        <v>210</v>
      </c>
      <c r="B46" s="159"/>
      <c r="C46" s="159"/>
      <c r="D46" s="159"/>
      <c r="E46" s="159"/>
      <c r="F46" s="159"/>
      <c r="G46" s="159"/>
      <c r="H46" s="159"/>
      <c r="I46" s="159"/>
      <c r="J46" s="40"/>
      <c r="K46" s="43" t="s">
        <v>114</v>
      </c>
      <c r="L46" s="46">
        <v>2400.6273135678275</v>
      </c>
      <c r="M46" s="46">
        <v>502.15342021553602</v>
      </c>
      <c r="N46" s="46">
        <v>-755.46234399999992</v>
      </c>
      <c r="O46" s="46">
        <v>1120.0024437</v>
      </c>
      <c r="P46" s="46">
        <v>2098.0483869999998</v>
      </c>
      <c r="Q46" s="46">
        <f>IFERROR('2.3 Nettokøb (D)'!G47-'1.4 Udbytter (D)'!Q46,"")</f>
        <v>-160.92415099999999</v>
      </c>
      <c r="R46" s="46">
        <f>IFERROR('2.3 Nettokøb (D)'!H47-'1.4 Udbytter (D)'!R46,"")</f>
        <v>885.246534</v>
      </c>
      <c r="S46" s="177">
        <f>IFERROR('2.3 Nettokøb (D)'!I47-'1.4 Udbytter (D)'!S46,"")</f>
        <v>-655.59054100000003</v>
      </c>
    </row>
    <row r="47" spans="1:19" s="175" customFormat="1" ht="15" customHeight="1" x14ac:dyDescent="0.2">
      <c r="A47" s="167"/>
      <c r="B47" s="167"/>
      <c r="C47" s="167"/>
      <c r="D47" s="157"/>
      <c r="E47" s="157"/>
      <c r="F47" s="157"/>
      <c r="G47" s="157"/>
      <c r="H47" s="157"/>
      <c r="I47" s="157"/>
      <c r="J47" s="27"/>
      <c r="K47" s="146" t="s">
        <v>122</v>
      </c>
      <c r="L47" s="143">
        <v>37654.924778040739</v>
      </c>
      <c r="M47" s="143">
        <v>8679.0160613279568</v>
      </c>
      <c r="N47" s="143">
        <v>25242.785013802892</v>
      </c>
      <c r="O47" s="143">
        <v>58508.123652570168</v>
      </c>
      <c r="P47" s="143">
        <v>50860.567393784178</v>
      </c>
      <c r="Q47" s="143">
        <f>SUM(Q3:Q46)-Q37</f>
        <v>-4647.4846524326713</v>
      </c>
      <c r="R47" s="143">
        <f>SUM(R3:R46)-R37</f>
        <v>-3756.6485384703774</v>
      </c>
      <c r="S47" s="141">
        <f>SUM(S3:S46)-S37</f>
        <v>-33397.741384920504</v>
      </c>
    </row>
    <row r="48" spans="1:19" s="175" customFormat="1" ht="15" customHeight="1" x14ac:dyDescent="0.2">
      <c r="A48" s="167"/>
      <c r="B48" s="167"/>
      <c r="C48" s="167"/>
      <c r="D48" s="157"/>
      <c r="E48" s="157"/>
      <c r="F48" s="157"/>
      <c r="G48" s="157"/>
      <c r="H48" s="157"/>
      <c r="I48" s="157"/>
      <c r="J48" s="220"/>
      <c r="K48" s="157" t="s">
        <v>210</v>
      </c>
      <c r="L48" s="157"/>
      <c r="M48" s="157"/>
      <c r="N48" s="157"/>
      <c r="O48" s="157"/>
      <c r="P48" s="157"/>
      <c r="Q48" s="157"/>
      <c r="R48" s="167"/>
      <c r="S48" s="167"/>
    </row>
    <row r="49" spans="1:19" s="170" customFormat="1" ht="15" customHeight="1" thickBot="1" x14ac:dyDescent="0.25">
      <c r="A49" s="156"/>
      <c r="B49" s="156"/>
      <c r="C49" s="156"/>
      <c r="D49" s="156"/>
      <c r="E49" s="156"/>
      <c r="F49" s="156"/>
      <c r="G49" s="156"/>
      <c r="H49" s="156"/>
      <c r="I49" s="156"/>
      <c r="J49" s="166"/>
      <c r="K49" s="25" t="s">
        <v>199</v>
      </c>
      <c r="L49" s="25"/>
      <c r="M49" s="25"/>
      <c r="N49" s="25"/>
      <c r="O49" s="25"/>
      <c r="P49" s="25"/>
      <c r="Q49" s="25"/>
      <c r="R49" s="26"/>
      <c r="S49" s="26"/>
    </row>
    <row r="50" spans="1:19" s="169" customFormat="1" ht="15" customHeight="1" x14ac:dyDescent="0.2">
      <c r="A50" s="249" t="s">
        <v>61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</row>
  </sheetData>
  <mergeCells count="3">
    <mergeCell ref="A1:I1"/>
    <mergeCell ref="K1:S1"/>
    <mergeCell ref="A50:S5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rgb="FF710B1E"/>
  </sheetPr>
  <dimension ref="A1:N51"/>
  <sheetViews>
    <sheetView showGridLines="0" zoomScaleNormal="100" workbookViewId="0">
      <selection sqref="A1:N1"/>
    </sheetView>
  </sheetViews>
  <sheetFormatPr defaultColWidth="0" defaultRowHeight="13.5" zeroHeight="1" x14ac:dyDescent="0.2"/>
  <cols>
    <col min="1" max="1" width="43.7109375" style="169" customWidth="1"/>
    <col min="2" max="14" width="13.7109375" style="169" customWidth="1"/>
    <col min="15" max="16384" width="11.42578125" style="178" hidden="1"/>
  </cols>
  <sheetData>
    <row r="1" spans="1:14" ht="24" customHeight="1" x14ac:dyDescent="0.2">
      <c r="A1" s="224" t="s">
        <v>209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ht="24" customHeight="1" x14ac:dyDescent="0.2">
      <c r="A2" s="140"/>
      <c r="B2" s="230" t="s">
        <v>17</v>
      </c>
      <c r="C2" s="231"/>
      <c r="D2" s="231"/>
      <c r="E2" s="231"/>
      <c r="F2" s="231"/>
      <c r="G2" s="231"/>
      <c r="H2" s="232"/>
      <c r="I2" s="250" t="s">
        <v>18</v>
      </c>
      <c r="J2" s="226"/>
      <c r="K2" s="226"/>
      <c r="L2" s="226"/>
      <c r="M2" s="226"/>
      <c r="N2" s="226"/>
    </row>
    <row r="3" spans="1:14" s="179" customFormat="1" ht="15" customHeight="1" x14ac:dyDescent="0.2">
      <c r="A3" s="100" t="s">
        <v>64</v>
      </c>
      <c r="B3" s="108">
        <v>2017</v>
      </c>
      <c r="C3" s="61">
        <v>2018</v>
      </c>
      <c r="D3" s="61">
        <v>2019</v>
      </c>
      <c r="E3" s="61">
        <v>2020</v>
      </c>
      <c r="F3" s="61">
        <v>2021</v>
      </c>
      <c r="G3" s="61" t="s">
        <v>221</v>
      </c>
      <c r="H3" s="119" t="s">
        <v>222</v>
      </c>
      <c r="I3" s="114">
        <v>2018</v>
      </c>
      <c r="J3" s="61">
        <v>2019</v>
      </c>
      <c r="K3" s="61">
        <v>2020</v>
      </c>
      <c r="L3" s="61">
        <v>2021</v>
      </c>
      <c r="M3" s="61" t="s">
        <v>221</v>
      </c>
      <c r="N3" s="180" t="s">
        <v>222</v>
      </c>
    </row>
    <row r="4" spans="1:14" ht="15" customHeight="1" x14ac:dyDescent="0.2">
      <c r="A4" s="101" t="s">
        <v>75</v>
      </c>
      <c r="B4" s="109">
        <v>615</v>
      </c>
      <c r="C4" s="62">
        <v>731</v>
      </c>
      <c r="D4" s="62">
        <v>1134</v>
      </c>
      <c r="E4" s="62">
        <v>2501</v>
      </c>
      <c r="F4" s="62">
        <v>3448.2532598785519</v>
      </c>
      <c r="G4" s="51">
        <v>3030.8649886200001</v>
      </c>
      <c r="H4" s="120">
        <v>3204.9819243028001</v>
      </c>
      <c r="I4" s="115">
        <v>731</v>
      </c>
      <c r="J4" s="62">
        <v>1134</v>
      </c>
      <c r="K4" s="62">
        <v>2501</v>
      </c>
      <c r="L4" s="62">
        <v>3448.2532655022387</v>
      </c>
      <c r="M4" s="51">
        <v>3030.8649934610839</v>
      </c>
      <c r="N4" s="103">
        <v>3204.9819243028001</v>
      </c>
    </row>
    <row r="5" spans="1:14" ht="15" customHeight="1" x14ac:dyDescent="0.2">
      <c r="A5" s="102" t="s">
        <v>76</v>
      </c>
      <c r="B5" s="95">
        <v>3963.82142506838</v>
      </c>
      <c r="C5" s="50">
        <v>3693.1400650303603</v>
      </c>
      <c r="D5" s="50">
        <v>4037.9348037999998</v>
      </c>
      <c r="E5" s="50">
        <v>4479.6099697999998</v>
      </c>
      <c r="F5" s="50">
        <v>0</v>
      </c>
      <c r="G5" s="51"/>
      <c r="H5" s="120"/>
      <c r="I5" s="86">
        <v>3533.9068631</v>
      </c>
      <c r="J5" s="50">
        <v>3868.6346408475679</v>
      </c>
      <c r="K5" s="50">
        <v>4302.1933593942213</v>
      </c>
      <c r="L5" s="50">
        <v>0</v>
      </c>
      <c r="M5" s="51"/>
      <c r="N5" s="103"/>
    </row>
    <row r="6" spans="1:14" ht="15" customHeight="1" x14ac:dyDescent="0.2">
      <c r="A6" s="102" t="s">
        <v>77</v>
      </c>
      <c r="B6" s="95">
        <v>937.56976679999991</v>
      </c>
      <c r="C6" s="50">
        <v>736.22973737999996</v>
      </c>
      <c r="D6" s="50"/>
      <c r="E6" s="50"/>
      <c r="F6" s="50" t="s">
        <v>164</v>
      </c>
      <c r="G6" s="50" t="s">
        <v>164</v>
      </c>
      <c r="H6" s="89" t="s">
        <v>164</v>
      </c>
      <c r="I6" s="86">
        <v>736.22973737999996</v>
      </c>
      <c r="J6" s="50"/>
      <c r="K6" s="50"/>
      <c r="L6" s="50" t="s">
        <v>164</v>
      </c>
      <c r="M6" s="50" t="s">
        <v>164</v>
      </c>
      <c r="N6" s="102" t="s">
        <v>164</v>
      </c>
    </row>
    <row r="7" spans="1:14" ht="15" customHeight="1" x14ac:dyDescent="0.2">
      <c r="A7" s="103" t="s">
        <v>78</v>
      </c>
      <c r="B7" s="110">
        <v>126878.08244993414</v>
      </c>
      <c r="C7" s="51">
        <v>75430.189861412262</v>
      </c>
      <c r="D7" s="51">
        <v>96093.311894693004</v>
      </c>
      <c r="E7" s="51">
        <v>112539.01527028299</v>
      </c>
      <c r="F7" s="51">
        <v>134657.58351962001</v>
      </c>
      <c r="G7" s="51">
        <v>113914.92931257001</v>
      </c>
      <c r="H7" s="120">
        <v>117703.75448329</v>
      </c>
      <c r="I7" s="86">
        <v>71987.99807746381</v>
      </c>
      <c r="J7" s="50">
        <v>86163.438328408622</v>
      </c>
      <c r="K7" s="50">
        <v>98393.758975300341</v>
      </c>
      <c r="L7" s="50">
        <v>116189.76021332583</v>
      </c>
      <c r="M7" s="51">
        <v>97724.623722010001</v>
      </c>
      <c r="N7" s="103">
        <v>101029.7700146</v>
      </c>
    </row>
    <row r="8" spans="1:14" ht="15" customHeight="1" x14ac:dyDescent="0.2">
      <c r="A8" s="102" t="s">
        <v>79</v>
      </c>
      <c r="B8" s="95">
        <v>587.75667891800003</v>
      </c>
      <c r="C8" s="50">
        <v>367.13232267000001</v>
      </c>
      <c r="D8" s="50">
        <v>836.11809817000005</v>
      </c>
      <c r="E8" s="50">
        <v>1204.8130787</v>
      </c>
      <c r="F8" s="50">
        <v>973.30256545999998</v>
      </c>
      <c r="G8" s="51">
        <v>0</v>
      </c>
      <c r="H8" s="120">
        <v>0</v>
      </c>
      <c r="I8" s="86">
        <v>367.13232319999997</v>
      </c>
      <c r="J8" s="50">
        <v>836.11809817000005</v>
      </c>
      <c r="K8" s="50">
        <v>1204.8130787299999</v>
      </c>
      <c r="L8" s="50">
        <v>973.30256544999997</v>
      </c>
      <c r="M8" s="51">
        <v>0</v>
      </c>
      <c r="N8" s="103">
        <v>0</v>
      </c>
    </row>
    <row r="9" spans="1:14" ht="15" customHeight="1" x14ac:dyDescent="0.2">
      <c r="A9" s="104" t="s">
        <v>80</v>
      </c>
      <c r="B9" s="111">
        <v>4087.429529</v>
      </c>
      <c r="C9" s="63">
        <v>5108.2578966000001</v>
      </c>
      <c r="D9" s="63">
        <v>9789.219411</v>
      </c>
      <c r="E9" s="63">
        <v>12771.5814448</v>
      </c>
      <c r="F9" s="63">
        <v>15542.007966700001</v>
      </c>
      <c r="G9" s="51">
        <v>13311.9077359</v>
      </c>
      <c r="H9" s="120">
        <v>14766.937069</v>
      </c>
      <c r="I9" s="116">
        <v>5108.2578978000001</v>
      </c>
      <c r="J9" s="63">
        <v>9789.219411</v>
      </c>
      <c r="K9" s="63">
        <v>12771.58144507</v>
      </c>
      <c r="L9" s="63">
        <v>15542.00796594</v>
      </c>
      <c r="M9" s="51">
        <v>13311.907736159999</v>
      </c>
      <c r="N9" s="103">
        <v>14766.937069269999</v>
      </c>
    </row>
    <row r="10" spans="1:14" ht="15" customHeight="1" x14ac:dyDescent="0.2">
      <c r="A10" s="102" t="s">
        <v>81</v>
      </c>
      <c r="B10" s="95">
        <v>7088.9805865899998</v>
      </c>
      <c r="C10" s="50">
        <v>6192.21750892</v>
      </c>
      <c r="D10" s="50">
        <v>7269.6302553799997</v>
      </c>
      <c r="E10" s="50">
        <v>8172.53457213</v>
      </c>
      <c r="F10" s="50">
        <v>10561.78190976</v>
      </c>
      <c r="G10" s="51">
        <v>8187.54723827</v>
      </c>
      <c r="H10" s="120">
        <v>8739.6849951099994</v>
      </c>
      <c r="I10" s="86">
        <v>6192.21750892</v>
      </c>
      <c r="J10" s="50">
        <v>7269.6302553799997</v>
      </c>
      <c r="K10" s="50">
        <v>8172.53457213</v>
      </c>
      <c r="L10" s="50">
        <v>10561.78190976</v>
      </c>
      <c r="M10" s="51">
        <v>8187.54723827</v>
      </c>
      <c r="N10" s="103">
        <v>8739.6849951099994</v>
      </c>
    </row>
    <row r="11" spans="1:14" ht="15" customHeight="1" x14ac:dyDescent="0.2">
      <c r="A11" s="102" t="s">
        <v>163</v>
      </c>
      <c r="B11" s="95"/>
      <c r="C11" s="50"/>
      <c r="D11" s="50"/>
      <c r="E11" s="50">
        <v>3155.411666</v>
      </c>
      <c r="F11" s="50">
        <v>4116.4316239999998</v>
      </c>
      <c r="G11" s="51">
        <v>3209.5160639999999</v>
      </c>
      <c r="H11" s="120">
        <v>3462.0807020000002</v>
      </c>
      <c r="I11" s="86"/>
      <c r="J11" s="50"/>
      <c r="K11" s="50">
        <v>3155.1231480000001</v>
      </c>
      <c r="L11" s="50">
        <v>4116.4316239999998</v>
      </c>
      <c r="M11" s="51">
        <v>3209.5160639999999</v>
      </c>
      <c r="N11" s="103">
        <v>3462.0807020000002</v>
      </c>
    </row>
    <row r="12" spans="1:14" ht="15" customHeight="1" x14ac:dyDescent="0.2">
      <c r="A12" s="101" t="s">
        <v>82</v>
      </c>
      <c r="B12" s="109">
        <v>479970.96508883248</v>
      </c>
      <c r="C12" s="62">
        <v>438053.75002589403</v>
      </c>
      <c r="D12" s="62">
        <v>483652.91820091102</v>
      </c>
      <c r="E12" s="62">
        <v>476807.26579495479</v>
      </c>
      <c r="F12" s="62">
        <v>531488.20701536257</v>
      </c>
      <c r="G12" s="51">
        <v>371874.49603161745</v>
      </c>
      <c r="H12" s="120">
        <v>372251.93239188741</v>
      </c>
      <c r="I12" s="115">
        <v>425819.14539000636</v>
      </c>
      <c r="J12" s="62">
        <v>468716.38319550222</v>
      </c>
      <c r="K12" s="62">
        <v>462515.90017804009</v>
      </c>
      <c r="L12" s="62">
        <v>511560.54219340748</v>
      </c>
      <c r="M12" s="51">
        <v>356038.94042009063</v>
      </c>
      <c r="N12" s="103">
        <v>355803.49146323709</v>
      </c>
    </row>
    <row r="13" spans="1:14" ht="15" customHeight="1" x14ac:dyDescent="0.2">
      <c r="A13" s="102" t="s">
        <v>83</v>
      </c>
      <c r="B13" s="95">
        <v>155.042338</v>
      </c>
      <c r="C13" s="50">
        <v>206.74749700000001</v>
      </c>
      <c r="D13" s="50">
        <v>259.94641899999999</v>
      </c>
      <c r="E13" s="50">
        <v>330.07399800000002</v>
      </c>
      <c r="F13" s="50">
        <v>385.29706900000002</v>
      </c>
      <c r="G13" s="51">
        <v>251.81457399999999</v>
      </c>
      <c r="H13" s="120">
        <v>259.33588400000002</v>
      </c>
      <c r="I13" s="86">
        <v>206.74749700000001</v>
      </c>
      <c r="J13" s="50">
        <v>259.94641899999999</v>
      </c>
      <c r="K13" s="50">
        <v>330.07399800000002</v>
      </c>
      <c r="L13" s="50">
        <v>385.29706900000002</v>
      </c>
      <c r="M13" s="51">
        <v>251.81457399999999</v>
      </c>
      <c r="N13" s="103">
        <v>259.33588400000002</v>
      </c>
    </row>
    <row r="14" spans="1:14" ht="15" customHeight="1" x14ac:dyDescent="0.2">
      <c r="A14" s="102" t="s">
        <v>84</v>
      </c>
      <c r="B14" s="95">
        <v>28978.830571999999</v>
      </c>
      <c r="C14" s="50">
        <v>28946.032285000001</v>
      </c>
      <c r="D14" s="50">
        <v>43757.535424000002</v>
      </c>
      <c r="E14" s="50">
        <v>52955.535812000002</v>
      </c>
      <c r="F14" s="50">
        <v>55080.218578</v>
      </c>
      <c r="G14" s="51">
        <v>37572.355228</v>
      </c>
      <c r="H14" s="120">
        <v>38610.908489000001</v>
      </c>
      <c r="I14" s="86">
        <v>17852.351137170001</v>
      </c>
      <c r="J14" s="50">
        <v>27126.998395920004</v>
      </c>
      <c r="K14" s="50">
        <v>33820.973265640001</v>
      </c>
      <c r="L14" s="50">
        <v>35404.726143300002</v>
      </c>
      <c r="M14" s="51">
        <v>24124.708546369999</v>
      </c>
      <c r="N14" s="103">
        <v>25600.817880030001</v>
      </c>
    </row>
    <row r="15" spans="1:14" ht="15" customHeight="1" x14ac:dyDescent="0.2">
      <c r="A15" s="102" t="s">
        <v>85</v>
      </c>
      <c r="B15" s="95">
        <v>2260.1639559999999</v>
      </c>
      <c r="C15" s="50">
        <v>1446.9296899999999</v>
      </c>
      <c r="D15" s="50">
        <v>1247.3796090000001</v>
      </c>
      <c r="E15" s="50">
        <v>1301.4253759999999</v>
      </c>
      <c r="F15" s="50">
        <v>1360.735977</v>
      </c>
      <c r="G15" s="51">
        <v>847.87203399999999</v>
      </c>
      <c r="H15" s="120">
        <v>882.568443</v>
      </c>
      <c r="I15" s="86">
        <v>1446.9296899999999</v>
      </c>
      <c r="J15" s="50">
        <v>1247.3796090000001</v>
      </c>
      <c r="K15" s="50">
        <v>1301.4253759999999</v>
      </c>
      <c r="L15" s="50">
        <v>1360.735977</v>
      </c>
      <c r="M15" s="51">
        <v>847.87203399999999</v>
      </c>
      <c r="N15" s="103">
        <v>882.568443</v>
      </c>
    </row>
    <row r="16" spans="1:14" ht="15" customHeight="1" x14ac:dyDescent="0.2">
      <c r="A16" s="105" t="s">
        <v>162</v>
      </c>
      <c r="B16" s="95">
        <v>285.31678599999998</v>
      </c>
      <c r="C16" s="50">
        <v>247.86173600000001</v>
      </c>
      <c r="D16" s="50">
        <v>257.134837</v>
      </c>
      <c r="E16" s="50">
        <v>142.67853299999999</v>
      </c>
      <c r="F16" s="50">
        <v>369.12383299999999</v>
      </c>
      <c r="G16" s="51">
        <v>772.38060700000005</v>
      </c>
      <c r="H16" s="120">
        <v>798.86407999999994</v>
      </c>
      <c r="I16" s="86">
        <v>247.86173600000001</v>
      </c>
      <c r="J16" s="50">
        <v>257.134837</v>
      </c>
      <c r="K16" s="50">
        <v>142.67853299999999</v>
      </c>
      <c r="L16" s="50">
        <v>369.12383299999999</v>
      </c>
      <c r="M16" s="51">
        <v>772.38060700000005</v>
      </c>
      <c r="N16" s="103">
        <v>798.86407999999994</v>
      </c>
    </row>
    <row r="17" spans="1:14" ht="15" customHeight="1" x14ac:dyDescent="0.2">
      <c r="A17" s="102" t="s">
        <v>86</v>
      </c>
      <c r="B17" s="95">
        <v>13538.134747</v>
      </c>
      <c r="C17" s="50">
        <v>13221.313563</v>
      </c>
      <c r="D17" s="50">
        <v>14823.887919999999</v>
      </c>
      <c r="E17" s="50">
        <v>16756.922434</v>
      </c>
      <c r="F17" s="50">
        <v>23720.605219000001</v>
      </c>
      <c r="G17" s="51">
        <v>18775.025077999999</v>
      </c>
      <c r="H17" s="120">
        <v>19218.098887</v>
      </c>
      <c r="I17" s="86">
        <v>12129.521397889999</v>
      </c>
      <c r="J17" s="50">
        <v>13449.580205280001</v>
      </c>
      <c r="K17" s="50">
        <v>15061.1417234</v>
      </c>
      <c r="L17" s="50">
        <v>21760.98957351</v>
      </c>
      <c r="M17" s="51">
        <v>17310.89758705</v>
      </c>
      <c r="N17" s="103">
        <v>17704.87880825</v>
      </c>
    </row>
    <row r="18" spans="1:14" ht="15" customHeight="1" x14ac:dyDescent="0.2">
      <c r="A18" s="102" t="s">
        <v>87</v>
      </c>
      <c r="B18" s="95">
        <v>2580.3748124700764</v>
      </c>
      <c r="C18" s="50">
        <v>3022.6026318420832</v>
      </c>
      <c r="D18" s="50">
        <v>2661.7159288072576</v>
      </c>
      <c r="E18" s="50">
        <v>2090.4026783600002</v>
      </c>
      <c r="F18" s="50">
        <v>1724.6689044300001</v>
      </c>
      <c r="G18" s="51">
        <v>1298.5025895599999</v>
      </c>
      <c r="H18" s="120">
        <v>1473.3974005699999</v>
      </c>
      <c r="I18" s="86">
        <v>2917.6663296526567</v>
      </c>
      <c r="J18" s="50">
        <v>2457.3090267346233</v>
      </c>
      <c r="K18" s="50">
        <v>1975.49294796</v>
      </c>
      <c r="L18" s="50">
        <v>1640.4882837499999</v>
      </c>
      <c r="M18" s="51">
        <v>1249.79869547</v>
      </c>
      <c r="N18" s="103">
        <v>1420.6506592799999</v>
      </c>
    </row>
    <row r="19" spans="1:14" ht="15" customHeight="1" x14ac:dyDescent="0.2">
      <c r="A19" s="102" t="s">
        <v>88</v>
      </c>
      <c r="B19" s="95">
        <v>1113.6415300000001</v>
      </c>
      <c r="C19" s="50">
        <v>1570.0974859999999</v>
      </c>
      <c r="D19" s="50">
        <v>2234.0297860000001</v>
      </c>
      <c r="E19" s="50">
        <v>290.70953800000001</v>
      </c>
      <c r="F19" s="50">
        <v>626.39187100000004</v>
      </c>
      <c r="G19" s="51">
        <v>536.40902900000003</v>
      </c>
      <c r="H19" s="120">
        <v>628.51958200000001</v>
      </c>
      <c r="I19" s="86">
        <v>1646.9720749999999</v>
      </c>
      <c r="J19" s="50">
        <v>2234.0297860000001</v>
      </c>
      <c r="K19" s="50">
        <v>290.71223900000001</v>
      </c>
      <c r="L19" s="50">
        <v>626.39187100000004</v>
      </c>
      <c r="M19" s="51">
        <v>536.40902900000003</v>
      </c>
      <c r="N19" s="103">
        <v>628.51958200000001</v>
      </c>
    </row>
    <row r="20" spans="1:14" ht="15" customHeight="1" x14ac:dyDescent="0.2">
      <c r="A20" s="102" t="s">
        <v>89</v>
      </c>
      <c r="B20" s="95">
        <v>3963.5239620000002</v>
      </c>
      <c r="C20" s="50">
        <v>3770.735784</v>
      </c>
      <c r="D20" s="50">
        <v>2451.4361520000002</v>
      </c>
      <c r="E20" s="50">
        <v>2742.3171010000001</v>
      </c>
      <c r="F20" s="50">
        <v>3041.7625440000002</v>
      </c>
      <c r="G20" s="51">
        <v>2320.5898440000001</v>
      </c>
      <c r="H20" s="120">
        <v>2448.3329869999998</v>
      </c>
      <c r="I20" s="86">
        <v>3770.7378119999998</v>
      </c>
      <c r="J20" s="50">
        <v>2451.4361520000002</v>
      </c>
      <c r="K20" s="50">
        <v>2742.3171010000001</v>
      </c>
      <c r="L20" s="50">
        <v>3041.7625440000002</v>
      </c>
      <c r="M20" s="51">
        <v>2320.5898440000001</v>
      </c>
      <c r="N20" s="103">
        <v>2448.3329869999998</v>
      </c>
    </row>
    <row r="21" spans="1:14" ht="15" customHeight="1" x14ac:dyDescent="0.2">
      <c r="A21" s="102" t="s">
        <v>90</v>
      </c>
      <c r="B21" s="95">
        <v>10982.175148979999</v>
      </c>
      <c r="C21" s="50">
        <v>12444.34860673</v>
      </c>
      <c r="D21" s="50">
        <v>8300.3706122799995</v>
      </c>
      <c r="E21" s="50">
        <v>11943.05853722</v>
      </c>
      <c r="F21" s="50">
        <v>15134.281818429999</v>
      </c>
      <c r="G21" s="51">
        <v>12400.80984109</v>
      </c>
      <c r="H21" s="120">
        <v>12244.37968124</v>
      </c>
      <c r="I21" s="86">
        <v>9673.4989100000003</v>
      </c>
      <c r="J21" s="50">
        <v>8300.3706122799995</v>
      </c>
      <c r="K21" s="50">
        <v>10855.88517284</v>
      </c>
      <c r="L21" s="50">
        <v>14045.423062239999</v>
      </c>
      <c r="M21" s="51">
        <v>12400.80984161</v>
      </c>
      <c r="N21" s="103">
        <v>12244.37968088</v>
      </c>
    </row>
    <row r="22" spans="1:14" ht="15" customHeight="1" x14ac:dyDescent="0.2">
      <c r="A22" s="102" t="s">
        <v>91</v>
      </c>
      <c r="B22" s="95">
        <v>51.484668999999997</v>
      </c>
      <c r="C22" s="50">
        <v>29.453568000000001</v>
      </c>
      <c r="D22" s="50">
        <v>62.186200999999997</v>
      </c>
      <c r="E22" s="50">
        <v>151.15722600000001</v>
      </c>
      <c r="F22" s="50" t="s">
        <v>164</v>
      </c>
      <c r="G22" s="50" t="s">
        <v>164</v>
      </c>
      <c r="H22" s="89" t="s">
        <v>164</v>
      </c>
      <c r="I22" s="86">
        <v>29.453568000000001</v>
      </c>
      <c r="J22" s="50">
        <v>62.186200999999997</v>
      </c>
      <c r="K22" s="50">
        <v>151.15722600000001</v>
      </c>
      <c r="L22" s="50" t="s">
        <v>164</v>
      </c>
      <c r="M22" s="50" t="s">
        <v>164</v>
      </c>
      <c r="N22" s="102" t="s">
        <v>164</v>
      </c>
    </row>
    <row r="23" spans="1:14" ht="15" customHeight="1" x14ac:dyDescent="0.2">
      <c r="A23" s="102" t="s">
        <v>92</v>
      </c>
      <c r="B23" s="95">
        <v>90603.586580030329</v>
      </c>
      <c r="C23" s="63">
        <v>80547.893949734294</v>
      </c>
      <c r="D23" s="63">
        <v>101461.3328739367</v>
      </c>
      <c r="E23" s="63">
        <v>101920.22273517982</v>
      </c>
      <c r="F23" s="63">
        <v>130034.73626815483</v>
      </c>
      <c r="G23" s="51">
        <v>115866.75696781282</v>
      </c>
      <c r="H23" s="120">
        <v>119017.9728839867</v>
      </c>
      <c r="I23" s="86">
        <v>68471.048584923046</v>
      </c>
      <c r="J23" s="50">
        <v>79811.08877414788</v>
      </c>
      <c r="K23" s="50">
        <v>82062.890776451371</v>
      </c>
      <c r="L23" s="50">
        <v>91234.410983037029</v>
      </c>
      <c r="M23" s="51">
        <v>80880.584407046292</v>
      </c>
      <c r="N23" s="103">
        <v>83099.722267461038</v>
      </c>
    </row>
    <row r="24" spans="1:14" ht="15" customHeight="1" x14ac:dyDescent="0.2">
      <c r="A24" s="102" t="s">
        <v>93</v>
      </c>
      <c r="B24" s="95"/>
      <c r="C24" s="63"/>
      <c r="D24" s="63"/>
      <c r="E24" s="63">
        <v>362.77564719999998</v>
      </c>
      <c r="F24" s="63">
        <v>453.06600950000001</v>
      </c>
      <c r="G24" s="51">
        <v>495.1159308</v>
      </c>
      <c r="H24" s="120">
        <v>535.50717780000002</v>
      </c>
      <c r="I24" s="86"/>
      <c r="J24" s="50"/>
      <c r="K24" s="50">
        <v>362.77564719503101</v>
      </c>
      <c r="L24" s="50">
        <v>453.066009487325</v>
      </c>
      <c r="M24" s="51">
        <v>495.11593078999999</v>
      </c>
      <c r="N24" s="103">
        <v>535.50717777</v>
      </c>
    </row>
    <row r="25" spans="1:14" ht="15" customHeight="1" x14ac:dyDescent="0.2">
      <c r="A25" s="102" t="s">
        <v>94</v>
      </c>
      <c r="B25" s="95">
        <v>3595.5517213200001</v>
      </c>
      <c r="C25" s="50">
        <v>3554.3736791000001</v>
      </c>
      <c r="D25" s="50">
        <v>4826.1406684000003</v>
      </c>
      <c r="E25" s="50">
        <v>6516.2921675600001</v>
      </c>
      <c r="F25" s="50">
        <v>9585.3319601000003</v>
      </c>
      <c r="G25" s="51">
        <v>7063.3613757900002</v>
      </c>
      <c r="H25" s="120">
        <v>7321.0475658300002</v>
      </c>
      <c r="I25" s="86">
        <v>3554.3736742999999</v>
      </c>
      <c r="J25" s="50">
        <v>4826.1406684000003</v>
      </c>
      <c r="K25" s="50">
        <v>6516.2921672499997</v>
      </c>
      <c r="L25" s="50">
        <v>9585.3319601300009</v>
      </c>
      <c r="M25" s="51">
        <v>7063.3613758399997</v>
      </c>
      <c r="N25" s="103">
        <v>7321.0475661800001</v>
      </c>
    </row>
    <row r="26" spans="1:14" ht="15" customHeight="1" x14ac:dyDescent="0.2">
      <c r="A26" s="102" t="s">
        <v>95</v>
      </c>
      <c r="B26" s="95">
        <v>30773.0515825</v>
      </c>
      <c r="C26" s="50">
        <v>26399.732758580001</v>
      </c>
      <c r="D26" s="50">
        <v>36672.631652609998</v>
      </c>
      <c r="E26" s="50">
        <v>47843.882158549997</v>
      </c>
      <c r="F26" s="50">
        <v>39937.607682839996</v>
      </c>
      <c r="G26" s="51">
        <v>33836.017102040001</v>
      </c>
      <c r="H26" s="120">
        <v>33300.055551789999</v>
      </c>
      <c r="I26" s="86">
        <v>26399.732773250002</v>
      </c>
      <c r="J26" s="50">
        <v>36672.631652609998</v>
      </c>
      <c r="K26" s="50">
        <v>47843.882159549998</v>
      </c>
      <c r="L26" s="50">
        <v>39937.607681289999</v>
      </c>
      <c r="M26" s="51">
        <v>32631.993952600002</v>
      </c>
      <c r="N26" s="103">
        <v>32064.976253100001</v>
      </c>
    </row>
    <row r="27" spans="1:14" ht="15" customHeight="1" x14ac:dyDescent="0.2">
      <c r="A27" s="105" t="s">
        <v>96</v>
      </c>
      <c r="B27" s="109">
        <v>5764.7054470000003</v>
      </c>
      <c r="C27" s="62">
        <v>5599.4847220000001</v>
      </c>
      <c r="D27" s="62">
        <v>6430.5234719999999</v>
      </c>
      <c r="E27" s="62">
        <v>7278.4254149999997</v>
      </c>
      <c r="F27" s="62">
        <v>9127.4907189999994</v>
      </c>
      <c r="G27" s="51">
        <v>7762.0787989999999</v>
      </c>
      <c r="H27" s="120">
        <v>8014.3108199999997</v>
      </c>
      <c r="I27" s="115">
        <v>5171.640539</v>
      </c>
      <c r="J27" s="62">
        <v>5950.4197530000001</v>
      </c>
      <c r="K27" s="62">
        <v>6668.9980500000001</v>
      </c>
      <c r="L27" s="62">
        <v>5454.5979090000001</v>
      </c>
      <c r="M27" s="51">
        <v>7101.1215039999997</v>
      </c>
      <c r="N27" s="103">
        <v>7299.8819160000003</v>
      </c>
    </row>
    <row r="28" spans="1:14" ht="15" customHeight="1" x14ac:dyDescent="0.2">
      <c r="A28" s="102" t="s">
        <v>97</v>
      </c>
      <c r="B28" s="95">
        <v>22373.895826</v>
      </c>
      <c r="C28" s="50">
        <v>21142.102086999999</v>
      </c>
      <c r="D28" s="50">
        <v>25069.825226000001</v>
      </c>
      <c r="E28" s="50">
        <v>24942.030336</v>
      </c>
      <c r="F28" s="50">
        <v>27224.060366999998</v>
      </c>
      <c r="G28" s="51">
        <v>20637.983426999999</v>
      </c>
      <c r="H28" s="120">
        <v>21445.345952</v>
      </c>
      <c r="I28" s="86">
        <v>21142.102191329999</v>
      </c>
      <c r="J28" s="50">
        <v>25069.825224749999</v>
      </c>
      <c r="K28" s="50">
        <v>24942.030337510001</v>
      </c>
      <c r="L28" s="50">
        <v>27224.060365599998</v>
      </c>
      <c r="M28" s="51">
        <v>20637.98342782</v>
      </c>
      <c r="N28" s="103">
        <v>21445.345952520001</v>
      </c>
    </row>
    <row r="29" spans="1:14" ht="15" customHeight="1" x14ac:dyDescent="0.2">
      <c r="A29" s="102" t="s">
        <v>98</v>
      </c>
      <c r="B29" s="95"/>
      <c r="C29" s="50"/>
      <c r="D29" s="50"/>
      <c r="E29" s="50"/>
      <c r="F29" s="50" t="s">
        <v>164</v>
      </c>
      <c r="G29" s="50" t="s">
        <v>164</v>
      </c>
      <c r="H29" s="89" t="s">
        <v>164</v>
      </c>
      <c r="I29" s="86"/>
      <c r="J29" s="50"/>
      <c r="K29" s="50"/>
      <c r="L29" s="50" t="s">
        <v>164</v>
      </c>
      <c r="M29" s="50" t="s">
        <v>164</v>
      </c>
      <c r="N29" s="102" t="s">
        <v>164</v>
      </c>
    </row>
    <row r="30" spans="1:14" ht="15" customHeight="1" x14ac:dyDescent="0.2">
      <c r="A30" s="101" t="s">
        <v>99</v>
      </c>
      <c r="B30" s="109">
        <v>518.57550000000003</v>
      </c>
      <c r="C30" s="62">
        <v>481.26369699999998</v>
      </c>
      <c r="D30" s="62">
        <v>452.06367</v>
      </c>
      <c r="E30" s="62">
        <v>341.41620699999999</v>
      </c>
      <c r="F30" s="62">
        <v>398.058763</v>
      </c>
      <c r="G30" s="51">
        <v>0</v>
      </c>
      <c r="H30" s="120">
        <v>0</v>
      </c>
      <c r="I30" s="115">
        <v>481.26369690000001</v>
      </c>
      <c r="J30" s="62">
        <v>452.06366989999998</v>
      </c>
      <c r="K30" s="62">
        <v>341.41620699999999</v>
      </c>
      <c r="L30" s="62">
        <v>398.05876330000001</v>
      </c>
      <c r="M30" s="51">
        <v>0</v>
      </c>
      <c r="N30" s="103">
        <v>0</v>
      </c>
    </row>
    <row r="31" spans="1:14" ht="15" customHeight="1" x14ac:dyDescent="0.2">
      <c r="A31" s="101" t="s">
        <v>100</v>
      </c>
      <c r="B31" s="109">
        <v>247.77060528468002</v>
      </c>
      <c r="C31" s="62">
        <v>173.12081577533002</v>
      </c>
      <c r="D31" s="62">
        <v>264.27329529999997</v>
      </c>
      <c r="E31" s="62"/>
      <c r="F31" s="62" t="s">
        <v>164</v>
      </c>
      <c r="G31" s="50" t="s">
        <v>164</v>
      </c>
      <c r="H31" s="89" t="s">
        <v>164</v>
      </c>
      <c r="I31" s="115">
        <v>173.12094164000001</v>
      </c>
      <c r="J31" s="62">
        <v>264.2732952889038</v>
      </c>
      <c r="K31" s="62"/>
      <c r="L31" s="62" t="s">
        <v>164</v>
      </c>
      <c r="M31" s="50" t="s">
        <v>164</v>
      </c>
      <c r="N31" s="102" t="s">
        <v>164</v>
      </c>
    </row>
    <row r="32" spans="1:14" ht="15" customHeight="1" x14ac:dyDescent="0.2">
      <c r="A32" s="102" t="s">
        <v>101</v>
      </c>
      <c r="B32" s="95">
        <v>188288.27763900001</v>
      </c>
      <c r="C32" s="50">
        <v>177370.465089</v>
      </c>
      <c r="D32" s="50">
        <v>201955.63902599999</v>
      </c>
      <c r="E32" s="50">
        <v>229484.709038</v>
      </c>
      <c r="F32" s="50">
        <v>287132.523116</v>
      </c>
      <c r="G32" s="51">
        <v>246052.431526</v>
      </c>
      <c r="H32" s="120">
        <v>254533.36564599999</v>
      </c>
      <c r="I32" s="86">
        <v>169442.887415</v>
      </c>
      <c r="J32" s="50">
        <v>194307.99219143999</v>
      </c>
      <c r="K32" s="50">
        <v>221398.32065519999</v>
      </c>
      <c r="L32" s="50">
        <v>274629.15907579998</v>
      </c>
      <c r="M32" s="51">
        <v>232505.69914740001</v>
      </c>
      <c r="N32" s="103">
        <v>239953.5155759</v>
      </c>
    </row>
    <row r="33" spans="1:14" ht="15" customHeight="1" x14ac:dyDescent="0.2">
      <c r="A33" s="102" t="s">
        <v>102</v>
      </c>
      <c r="B33" s="95">
        <v>719764.39447734621</v>
      </c>
      <c r="C33" s="64">
        <v>696697.64164159808</v>
      </c>
      <c r="D33" s="64">
        <v>818976.72661329759</v>
      </c>
      <c r="E33" s="64">
        <v>793234.09247426665</v>
      </c>
      <c r="F33" s="64">
        <v>850498.13707847148</v>
      </c>
      <c r="G33" s="51">
        <v>706755.90537161741</v>
      </c>
      <c r="H33" s="120">
        <v>727968.52144371381</v>
      </c>
      <c r="I33" s="86">
        <v>589781.70075352176</v>
      </c>
      <c r="J33" s="50">
        <v>690563.49259238108</v>
      </c>
      <c r="K33" s="50">
        <v>644162.22382349882</v>
      </c>
      <c r="L33" s="50">
        <v>699167.70124358474</v>
      </c>
      <c r="M33" s="51">
        <v>576276.92730561527</v>
      </c>
      <c r="N33" s="103">
        <v>594765.44669236254</v>
      </c>
    </row>
    <row r="34" spans="1:14" ht="15" customHeight="1" x14ac:dyDescent="0.2">
      <c r="A34" s="105" t="s">
        <v>103</v>
      </c>
      <c r="B34" s="95">
        <v>329928.8732109</v>
      </c>
      <c r="C34" s="50">
        <v>293319.24082648999</v>
      </c>
      <c r="D34" s="50">
        <v>336510.22730999999</v>
      </c>
      <c r="E34" s="50">
        <v>338449.88065693999</v>
      </c>
      <c r="F34" s="50">
        <v>361766.3156649</v>
      </c>
      <c r="G34" s="51">
        <v>233728.82327659</v>
      </c>
      <c r="H34" s="120">
        <v>237758.81671024</v>
      </c>
      <c r="I34" s="86">
        <v>289314.78622244002</v>
      </c>
      <c r="J34" s="50">
        <v>332167.36982834002</v>
      </c>
      <c r="K34" s="50">
        <v>333639.75410005997</v>
      </c>
      <c r="L34" s="50">
        <v>356551.21460869</v>
      </c>
      <c r="M34" s="51">
        <v>228990.57655582999</v>
      </c>
      <c r="N34" s="103">
        <v>232970.68917940001</v>
      </c>
    </row>
    <row r="35" spans="1:14" ht="15" customHeight="1" x14ac:dyDescent="0.2">
      <c r="A35" s="101" t="s">
        <v>104</v>
      </c>
      <c r="B35" s="95"/>
      <c r="C35" s="50">
        <v>61.669911999999997</v>
      </c>
      <c r="D35" s="50">
        <v>366.61321776836439</v>
      </c>
      <c r="E35" s="50">
        <v>621.88830477227043</v>
      </c>
      <c r="F35" s="50">
        <v>1121.2070579420624</v>
      </c>
      <c r="G35" s="51">
        <v>1131.8568727428001</v>
      </c>
      <c r="H35" s="120">
        <v>1170.8595026866001</v>
      </c>
      <c r="I35" s="86">
        <v>61.656566269999999</v>
      </c>
      <c r="J35" s="50">
        <v>366.6132101801519</v>
      </c>
      <c r="K35" s="50">
        <v>621.95786543828888</v>
      </c>
      <c r="L35" s="50">
        <v>1103.6644162772263</v>
      </c>
      <c r="M35" s="51">
        <v>1099.785040470596</v>
      </c>
      <c r="N35" s="103">
        <v>1136.80206717954</v>
      </c>
    </row>
    <row r="36" spans="1:14" ht="15" customHeight="1" x14ac:dyDescent="0.2">
      <c r="A36" s="105" t="s">
        <v>105</v>
      </c>
      <c r="B36" s="95">
        <v>27096.787064589556</v>
      </c>
      <c r="C36" s="50">
        <v>25906.499634980999</v>
      </c>
      <c r="D36" s="50">
        <v>23222.061469267614</v>
      </c>
      <c r="E36" s="50">
        <v>19197.183146917432</v>
      </c>
      <c r="F36" s="50">
        <v>21353.882480307333</v>
      </c>
      <c r="G36" s="51">
        <v>16103.3977365346</v>
      </c>
      <c r="H36" s="120">
        <v>16905.664497070298</v>
      </c>
      <c r="I36" s="86">
        <v>25749.193616513239</v>
      </c>
      <c r="J36" s="50">
        <v>23156.9446701257</v>
      </c>
      <c r="K36" s="50">
        <v>19457.096856941182</v>
      </c>
      <c r="L36" s="50">
        <v>21353.882481779146</v>
      </c>
      <c r="M36" s="51">
        <v>16103.397737218105</v>
      </c>
      <c r="N36" s="103">
        <v>16905.664494163459</v>
      </c>
    </row>
    <row r="37" spans="1:14" ht="15" customHeight="1" x14ac:dyDescent="0.2">
      <c r="A37" s="102" t="s">
        <v>106</v>
      </c>
      <c r="B37" s="95"/>
      <c r="C37" s="50"/>
      <c r="D37" s="50"/>
      <c r="E37" s="50">
        <v>722.23816299999999</v>
      </c>
      <c r="F37" s="50">
        <v>680.91304600000001</v>
      </c>
      <c r="G37" s="51">
        <v>632.26542199999994</v>
      </c>
      <c r="H37" s="120">
        <v>637.172235</v>
      </c>
      <c r="I37" s="86"/>
      <c r="J37" s="50"/>
      <c r="K37" s="50">
        <v>722.23816299999999</v>
      </c>
      <c r="L37" s="50">
        <v>680.91304600000001</v>
      </c>
      <c r="M37" s="51">
        <v>632.26542199999994</v>
      </c>
      <c r="N37" s="103">
        <v>637.172235</v>
      </c>
    </row>
    <row r="38" spans="1:14" ht="15" customHeight="1" x14ac:dyDescent="0.2">
      <c r="A38" s="106" t="s">
        <v>198</v>
      </c>
      <c r="B38" s="112">
        <v>1761</v>
      </c>
      <c r="C38" s="65">
        <v>1203.6874949999999</v>
      </c>
      <c r="D38" s="65">
        <v>1229.2941760000001</v>
      </c>
      <c r="E38" s="65">
        <v>1101.012778</v>
      </c>
      <c r="F38" s="65">
        <v>1450.151445</v>
      </c>
      <c r="G38" s="65">
        <v>1161.108475</v>
      </c>
      <c r="H38" s="121">
        <v>1208.9276620000001</v>
      </c>
      <c r="I38" s="117">
        <v>1203.6874949999999</v>
      </c>
      <c r="J38" s="65">
        <v>1229.2941760000001</v>
      </c>
      <c r="K38" s="65">
        <v>1101.012778</v>
      </c>
      <c r="L38" s="65">
        <v>1450.151445</v>
      </c>
      <c r="M38" s="65">
        <v>1161.108475</v>
      </c>
      <c r="N38" s="106">
        <v>1208.9276620000001</v>
      </c>
    </row>
    <row r="39" spans="1:14" ht="15" customHeight="1" x14ac:dyDescent="0.2">
      <c r="A39" s="106" t="s">
        <v>217</v>
      </c>
      <c r="B39" s="112"/>
      <c r="C39" s="65"/>
      <c r="D39" s="65"/>
      <c r="E39" s="65"/>
      <c r="F39" s="65"/>
      <c r="G39" s="65">
        <v>2811.2305114999999</v>
      </c>
      <c r="H39" s="121">
        <v>3206.1133057000002</v>
      </c>
      <c r="I39" s="117"/>
      <c r="J39" s="65"/>
      <c r="K39" s="65"/>
      <c r="L39" s="65"/>
      <c r="M39" s="65">
        <v>2811.2305114999999</v>
      </c>
      <c r="N39" s="106">
        <v>3206.1133051199999</v>
      </c>
    </row>
    <row r="40" spans="1:14" ht="15" customHeight="1" x14ac:dyDescent="0.2">
      <c r="A40" s="101" t="s">
        <v>107</v>
      </c>
      <c r="B40" s="95">
        <v>50859.817261600001</v>
      </c>
      <c r="C40" s="50">
        <v>48477.073000260003</v>
      </c>
      <c r="D40" s="50">
        <v>56554.587803319999</v>
      </c>
      <c r="E40" s="50">
        <v>61330.010011489998</v>
      </c>
      <c r="F40" s="50">
        <v>79357.118705340006</v>
      </c>
      <c r="G40" s="51">
        <v>76972.8465593</v>
      </c>
      <c r="H40" s="120">
        <v>79710.983395269999</v>
      </c>
      <c r="I40" s="86">
        <v>43498.863450069999</v>
      </c>
      <c r="J40" s="50">
        <v>50425.993452709998</v>
      </c>
      <c r="K40" s="50">
        <v>54578.31245428</v>
      </c>
      <c r="L40" s="50">
        <v>68388.77007662</v>
      </c>
      <c r="M40" s="51">
        <v>63469.317184719999</v>
      </c>
      <c r="N40" s="103">
        <v>65847.686811270003</v>
      </c>
    </row>
    <row r="41" spans="1:14" ht="15" customHeight="1" x14ac:dyDescent="0.2">
      <c r="A41" s="102" t="s">
        <v>108</v>
      </c>
      <c r="B41" s="95">
        <v>464.72040199999998</v>
      </c>
      <c r="C41" s="50">
        <v>453.60370999999998</v>
      </c>
      <c r="D41" s="50">
        <v>612.23765300000002</v>
      </c>
      <c r="E41" s="50">
        <v>725.62913200000003</v>
      </c>
      <c r="F41" s="50">
        <v>1204.490466</v>
      </c>
      <c r="G41" s="51">
        <v>1110.7250919999999</v>
      </c>
      <c r="H41" s="120">
        <v>1160.395671</v>
      </c>
      <c r="I41" s="86">
        <v>453.60370999999998</v>
      </c>
      <c r="J41" s="50">
        <v>612.23765300000002</v>
      </c>
      <c r="K41" s="50">
        <v>725.62913200000003</v>
      </c>
      <c r="L41" s="50">
        <v>1204.490466</v>
      </c>
      <c r="M41" s="51">
        <v>1110.7250919999999</v>
      </c>
      <c r="N41" s="103">
        <v>1160.395671</v>
      </c>
    </row>
    <row r="42" spans="1:14" ht="15" customHeight="1" x14ac:dyDescent="0.2">
      <c r="A42" s="101" t="s">
        <v>109</v>
      </c>
      <c r="B42" s="109">
        <v>1262.98903845828</v>
      </c>
      <c r="C42" s="62">
        <v>1046.4327731890201</v>
      </c>
      <c r="D42" s="62">
        <v>1386.6275780999999</v>
      </c>
      <c r="E42" s="62">
        <v>1345.3016808</v>
      </c>
      <c r="F42" s="62">
        <v>1669.3261964000001</v>
      </c>
      <c r="G42" s="51">
        <v>1636.3834555000001</v>
      </c>
      <c r="H42" s="120">
        <v>1698.3668551999999</v>
      </c>
      <c r="I42" s="115">
        <v>1045.9692055</v>
      </c>
      <c r="J42" s="62">
        <v>1386.6275781276479</v>
      </c>
      <c r="K42" s="62">
        <v>1345.3016808373211</v>
      </c>
      <c r="L42" s="62">
        <v>1669.3261963197169</v>
      </c>
      <c r="M42" s="51">
        <v>1636.3834554299999</v>
      </c>
      <c r="N42" s="103">
        <v>1698.3668551799999</v>
      </c>
    </row>
    <row r="43" spans="1:14" ht="15" customHeight="1" x14ac:dyDescent="0.2">
      <c r="A43" s="107" t="s">
        <v>110</v>
      </c>
      <c r="B43" s="113">
        <v>650.63058032000004</v>
      </c>
      <c r="C43" s="66">
        <v>613.27205786000002</v>
      </c>
      <c r="D43" s="66"/>
      <c r="E43" s="66"/>
      <c r="F43" s="66" t="s">
        <v>164</v>
      </c>
      <c r="G43" s="50" t="s">
        <v>164</v>
      </c>
      <c r="H43" s="89" t="s">
        <v>164</v>
      </c>
      <c r="I43" s="118">
        <v>613.27205786000002</v>
      </c>
      <c r="J43" s="66"/>
      <c r="K43" s="66"/>
      <c r="L43" s="66" t="s">
        <v>164</v>
      </c>
      <c r="M43" s="50" t="s">
        <v>164</v>
      </c>
      <c r="N43" s="102" t="s">
        <v>164</v>
      </c>
    </row>
    <row r="44" spans="1:14" ht="15" customHeight="1" x14ac:dyDescent="0.2">
      <c r="A44" s="106" t="s">
        <v>111</v>
      </c>
      <c r="B44" s="112">
        <v>55119.655688210885</v>
      </c>
      <c r="C44" s="65">
        <v>47216.638139048846</v>
      </c>
      <c r="D44" s="65">
        <v>52227.229135524882</v>
      </c>
      <c r="E44" s="65">
        <v>60465.587945457555</v>
      </c>
      <c r="F44" s="65">
        <v>79229.559408023371</v>
      </c>
      <c r="G44" s="51">
        <v>71043.944462244588</v>
      </c>
      <c r="H44" s="120">
        <v>73402.026941253833</v>
      </c>
      <c r="I44" s="117">
        <v>44452.189249659867</v>
      </c>
      <c r="J44" s="65">
        <v>48567.048496924093</v>
      </c>
      <c r="K44" s="65">
        <v>53514.208986580081</v>
      </c>
      <c r="L44" s="65">
        <v>69122.53700093845</v>
      </c>
      <c r="M44" s="51">
        <v>55461.655916299671</v>
      </c>
      <c r="N44" s="103">
        <v>57106.548989132156</v>
      </c>
    </row>
    <row r="45" spans="1:14" ht="15" customHeight="1" x14ac:dyDescent="0.2">
      <c r="A45" s="102" t="s">
        <v>112</v>
      </c>
      <c r="B45" s="95">
        <v>3367.970519</v>
      </c>
      <c r="C45" s="50">
        <v>1487.8422880000001</v>
      </c>
      <c r="D45" s="50">
        <v>1359.692006</v>
      </c>
      <c r="E45" s="50">
        <v>1425.497296</v>
      </c>
      <c r="F45" s="50">
        <v>2074.5126529999998</v>
      </c>
      <c r="G45" s="51">
        <v>1761.184029</v>
      </c>
      <c r="H45" s="120">
        <v>1777.6205179999999</v>
      </c>
      <c r="I45" s="86">
        <v>83.287519349999997</v>
      </c>
      <c r="J45" s="50">
        <v>81.683202850000001</v>
      </c>
      <c r="K45" s="50">
        <v>107.88240988</v>
      </c>
      <c r="L45" s="50">
        <v>128.25987441999999</v>
      </c>
      <c r="M45" s="51">
        <v>116.20469419</v>
      </c>
      <c r="N45" s="103">
        <v>117.28919024</v>
      </c>
    </row>
    <row r="46" spans="1:14" ht="15" customHeight="1" x14ac:dyDescent="0.2">
      <c r="A46" s="102" t="s">
        <v>113</v>
      </c>
      <c r="B46" s="95">
        <v>6600.6688244367506</v>
      </c>
      <c r="C46" s="50">
        <v>5589.389431009</v>
      </c>
      <c r="D46" s="50">
        <v>5523.4717160299997</v>
      </c>
      <c r="E46" s="50">
        <v>4459.7963207100001</v>
      </c>
      <c r="F46" s="50">
        <v>4474.4835899999998</v>
      </c>
      <c r="G46" s="51">
        <v>3511.6660026899999</v>
      </c>
      <c r="H46" s="120">
        <v>3622.35222325</v>
      </c>
      <c r="I46" s="86">
        <v>5590.5051868500004</v>
      </c>
      <c r="J46" s="50">
        <v>5523.4717162879533</v>
      </c>
      <c r="K46" s="50">
        <v>4459.7963209780619</v>
      </c>
      <c r="L46" s="50">
        <v>4474.483590230041</v>
      </c>
      <c r="M46" s="51">
        <v>3511.6660023300001</v>
      </c>
      <c r="N46" s="103">
        <v>3622.3522234400002</v>
      </c>
    </row>
    <row r="47" spans="1:14" ht="15" customHeight="1" x14ac:dyDescent="0.2">
      <c r="A47" s="106" t="s">
        <v>114</v>
      </c>
      <c r="B47" s="95">
        <v>10640.268707078336</v>
      </c>
      <c r="C47" s="50">
        <v>10591.49252</v>
      </c>
      <c r="D47" s="50">
        <v>11448.770399000001</v>
      </c>
      <c r="E47" s="50">
        <v>16369.4192778</v>
      </c>
      <c r="F47" s="50">
        <v>19486.332898000001</v>
      </c>
      <c r="G47" s="51">
        <v>15434.306113000001</v>
      </c>
      <c r="H47" s="120">
        <v>16904.358766000001</v>
      </c>
      <c r="I47" s="86">
        <v>10369.83238039</v>
      </c>
      <c r="J47" s="50">
        <v>11338.619157630001</v>
      </c>
      <c r="K47" s="50">
        <v>16342.176220679999</v>
      </c>
      <c r="L47" s="50">
        <v>19463.994107039998</v>
      </c>
      <c r="M47" s="51">
        <v>15405.12892429</v>
      </c>
      <c r="N47" s="103">
        <v>16874.763133569999</v>
      </c>
    </row>
    <row r="48" spans="1:14" ht="15" customHeight="1" x14ac:dyDescent="0.2">
      <c r="A48" s="147" t="s">
        <v>122</v>
      </c>
      <c r="B48" s="142">
        <v>2235839.8739523683</v>
      </c>
      <c r="C48" s="143">
        <v>2041936.5257461041</v>
      </c>
      <c r="D48" s="143">
        <v>2364177.5192295969</v>
      </c>
      <c r="E48" s="148">
        <v>2427220.4085837565</v>
      </c>
      <c r="F48" s="148">
        <v>2729039.8078046208</v>
      </c>
      <c r="G48" s="148">
        <f>SUM(G4:G47)-G38</f>
        <v>2152653.3002287894</v>
      </c>
      <c r="H48" s="149">
        <f>SUM(H4:H47)-H38</f>
        <v>2206784.6346611907</v>
      </c>
      <c r="I48" s="150">
        <v>1870237.3954850505</v>
      </c>
      <c r="J48" s="148">
        <v>2147156.4208526169</v>
      </c>
      <c r="K48" s="148">
        <v>2179350.7190482775</v>
      </c>
      <c r="L48" s="148">
        <v>2433252.547949729</v>
      </c>
      <c r="M48" s="148">
        <f>SUM(M4:M47)-M38</f>
        <v>1889259.8045198817</v>
      </c>
      <c r="N48" s="181">
        <f>SUM(N4:N47)-N38</f>
        <v>1936764.5817289485</v>
      </c>
    </row>
    <row r="49" spans="1:14" ht="15" customHeight="1" x14ac:dyDescent="0.2">
      <c r="A49" s="161" t="s">
        <v>200</v>
      </c>
      <c r="B49" s="162"/>
      <c r="C49" s="162"/>
      <c r="D49" s="162"/>
      <c r="E49" s="162"/>
      <c r="F49" s="162"/>
      <c r="G49" s="163"/>
      <c r="H49" s="163"/>
      <c r="I49" s="162"/>
      <c r="J49" s="162"/>
      <c r="K49" s="162"/>
      <c r="L49" s="162"/>
      <c r="M49" s="163"/>
      <c r="N49" s="163"/>
    </row>
    <row r="50" spans="1:14" ht="15" customHeight="1" thickBot="1" x14ac:dyDescent="0.25">
      <c r="A50" s="164" t="s">
        <v>199</v>
      </c>
      <c r="B50" s="28"/>
      <c r="C50" s="28"/>
      <c r="D50" s="28"/>
      <c r="E50" s="28"/>
      <c r="F50" s="28"/>
      <c r="G50" s="165"/>
      <c r="H50" s="165"/>
      <c r="I50" s="28"/>
      <c r="J50" s="28"/>
      <c r="K50" s="28"/>
      <c r="L50" s="28"/>
      <c r="M50" s="165"/>
      <c r="N50" s="165"/>
    </row>
    <row r="51" spans="1:14" ht="15" customHeight="1" x14ac:dyDescent="0.2">
      <c r="A51" s="251" t="s">
        <v>157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</row>
  </sheetData>
  <mergeCells count="4">
    <mergeCell ref="A1:N1"/>
    <mergeCell ref="I2:N2"/>
    <mergeCell ref="B2:H2"/>
    <mergeCell ref="A51:N51"/>
  </mergeCells>
  <phoneticPr fontId="12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rgb="FF710B1E"/>
  </sheetPr>
  <dimension ref="A1:N79"/>
  <sheetViews>
    <sheetView zoomScaleNormal="100" workbookViewId="0">
      <selection sqref="A1:N1"/>
    </sheetView>
  </sheetViews>
  <sheetFormatPr defaultColWidth="0" defaultRowHeight="13.5" zeroHeight="1" x14ac:dyDescent="0.2"/>
  <cols>
    <col min="1" max="1" width="43.7109375" style="169" customWidth="1"/>
    <col min="2" max="8" width="13.7109375" style="186" customWidth="1"/>
    <col min="9" max="14" width="13.7109375" style="169" customWidth="1"/>
    <col min="15" max="16384" width="11.42578125" style="171" hidden="1"/>
  </cols>
  <sheetData>
    <row r="1" spans="1:14" ht="24" customHeight="1" x14ac:dyDescent="0.2">
      <c r="A1" s="224" t="s">
        <v>207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ht="24" customHeight="1" x14ac:dyDescent="0.2">
      <c r="A2" s="151"/>
      <c r="B2" s="230" t="s">
        <v>17</v>
      </c>
      <c r="C2" s="231"/>
      <c r="D2" s="231"/>
      <c r="E2" s="231"/>
      <c r="F2" s="231"/>
      <c r="G2" s="231"/>
      <c r="H2" s="232"/>
      <c r="I2" s="250" t="s">
        <v>18</v>
      </c>
      <c r="J2" s="226"/>
      <c r="K2" s="226"/>
      <c r="L2" s="226"/>
      <c r="M2" s="226"/>
      <c r="N2" s="226"/>
    </row>
    <row r="3" spans="1:14" s="182" customFormat="1" ht="15" customHeight="1" x14ac:dyDescent="0.2">
      <c r="A3" s="100" t="s">
        <v>64</v>
      </c>
      <c r="B3" s="130">
        <v>2017</v>
      </c>
      <c r="C3" s="67">
        <v>2018</v>
      </c>
      <c r="D3" s="68">
        <v>2019</v>
      </c>
      <c r="E3" s="68">
        <v>2020</v>
      </c>
      <c r="F3" s="68">
        <v>2021</v>
      </c>
      <c r="G3" s="69" t="s">
        <v>221</v>
      </c>
      <c r="H3" s="126" t="s">
        <v>222</v>
      </c>
      <c r="I3" s="122">
        <v>2018</v>
      </c>
      <c r="J3" s="68">
        <v>2019</v>
      </c>
      <c r="K3" s="68">
        <v>2020</v>
      </c>
      <c r="L3" s="68">
        <v>2021</v>
      </c>
      <c r="M3" s="69" t="s">
        <v>221</v>
      </c>
      <c r="N3" s="183" t="s">
        <v>222</v>
      </c>
    </row>
    <row r="4" spans="1:14" s="182" customFormat="1" ht="15" customHeight="1" x14ac:dyDescent="0.2">
      <c r="A4" s="105" t="s">
        <v>75</v>
      </c>
      <c r="B4" s="109">
        <v>494.38923069999998</v>
      </c>
      <c r="C4" s="62">
        <v>720.252748</v>
      </c>
      <c r="D4" s="62">
        <v>1122.0888910000001</v>
      </c>
      <c r="E4" s="62">
        <v>1625.7002769999999</v>
      </c>
      <c r="F4" s="62">
        <v>1926.568137</v>
      </c>
      <c r="G4" s="62">
        <v>1653.707255</v>
      </c>
      <c r="H4" s="127">
        <v>1734.473281</v>
      </c>
      <c r="I4" s="115">
        <v>719.73779969999998</v>
      </c>
      <c r="J4" s="62">
        <v>1122.0888910000001</v>
      </c>
      <c r="K4" s="62">
        <v>1625.7002768</v>
      </c>
      <c r="L4" s="62">
        <v>1926.5681374999999</v>
      </c>
      <c r="M4" s="62">
        <v>1653.7072553</v>
      </c>
      <c r="N4" s="101">
        <v>1734.473281</v>
      </c>
    </row>
    <row r="5" spans="1:14" s="182" customFormat="1" ht="15" customHeight="1" x14ac:dyDescent="0.2">
      <c r="A5" s="105" t="s">
        <v>76</v>
      </c>
      <c r="B5" s="95">
        <v>3963.82142506838</v>
      </c>
      <c r="C5" s="50">
        <v>3693.1400650303603</v>
      </c>
      <c r="D5" s="50">
        <v>4037.9348037999998</v>
      </c>
      <c r="E5" s="50">
        <v>4479.6099697999998</v>
      </c>
      <c r="F5" s="50">
        <v>0</v>
      </c>
      <c r="G5" s="62"/>
      <c r="H5" s="127"/>
      <c r="I5" s="86">
        <v>3533.9068631</v>
      </c>
      <c r="J5" s="50">
        <v>3868.6346408475679</v>
      </c>
      <c r="K5" s="50">
        <v>4302.1933593942213</v>
      </c>
      <c r="L5" s="50">
        <v>0</v>
      </c>
      <c r="M5" s="62"/>
      <c r="N5" s="101"/>
    </row>
    <row r="6" spans="1:14" s="182" customFormat="1" ht="15" customHeight="1" x14ac:dyDescent="0.2">
      <c r="A6" s="105" t="s">
        <v>77</v>
      </c>
      <c r="B6" s="95">
        <v>937.56976679999991</v>
      </c>
      <c r="C6" s="50">
        <v>736.22973737999996</v>
      </c>
      <c r="D6" s="50">
        <v>0</v>
      </c>
      <c r="E6" s="50"/>
      <c r="F6" s="50" t="s">
        <v>164</v>
      </c>
      <c r="G6" s="62" t="s">
        <v>164</v>
      </c>
      <c r="H6" s="127" t="s">
        <v>164</v>
      </c>
      <c r="I6" s="86">
        <v>736.22973737999996</v>
      </c>
      <c r="J6" s="50">
        <v>0</v>
      </c>
      <c r="K6" s="50"/>
      <c r="L6" s="50" t="s">
        <v>164</v>
      </c>
      <c r="M6" s="62" t="s">
        <v>164</v>
      </c>
      <c r="N6" s="101" t="s">
        <v>164</v>
      </c>
    </row>
    <row r="7" spans="1:14" s="182" customFormat="1" ht="15" customHeight="1" x14ac:dyDescent="0.2">
      <c r="A7" s="128" t="s">
        <v>78</v>
      </c>
      <c r="B7" s="110">
        <v>74495.458264265631</v>
      </c>
      <c r="C7" s="51">
        <v>69798.619899312456</v>
      </c>
      <c r="D7" s="51">
        <v>91336.312541079998</v>
      </c>
      <c r="E7" s="51">
        <v>106187.695077553</v>
      </c>
      <c r="F7" s="51">
        <v>127628.11941659301</v>
      </c>
      <c r="G7" s="51">
        <v>109605.71814432</v>
      </c>
      <c r="H7" s="127">
        <v>113173.53364999</v>
      </c>
      <c r="I7" s="86">
        <v>66357.395156002007</v>
      </c>
      <c r="J7" s="50">
        <v>81406.438975110214</v>
      </c>
      <c r="K7" s="50">
        <v>92042.438781918027</v>
      </c>
      <c r="L7" s="50">
        <v>109160.296110658</v>
      </c>
      <c r="M7" s="62">
        <v>93415.412553770002</v>
      </c>
      <c r="N7" s="101">
        <v>96499.549181959999</v>
      </c>
    </row>
    <row r="8" spans="1:14" s="182" customFormat="1" ht="15" customHeight="1" x14ac:dyDescent="0.2">
      <c r="A8" s="102" t="s">
        <v>79</v>
      </c>
      <c r="B8" s="95">
        <v>587.75667891800003</v>
      </c>
      <c r="C8" s="50">
        <v>367.13232267000001</v>
      </c>
      <c r="D8" s="50">
        <v>836.11809817000005</v>
      </c>
      <c r="E8" s="50">
        <v>1204.8130787</v>
      </c>
      <c r="F8" s="50">
        <v>973.30256545999998</v>
      </c>
      <c r="G8" s="62" t="s">
        <v>164</v>
      </c>
      <c r="H8" s="127" t="s">
        <v>164</v>
      </c>
      <c r="I8" s="86">
        <v>367.13232319999997</v>
      </c>
      <c r="J8" s="50">
        <v>836.11809817000005</v>
      </c>
      <c r="K8" s="50">
        <v>1204.8130787299999</v>
      </c>
      <c r="L8" s="50">
        <v>973.30256544999997</v>
      </c>
      <c r="M8" s="62" t="s">
        <v>164</v>
      </c>
      <c r="N8" s="101" t="s">
        <v>164</v>
      </c>
    </row>
    <row r="9" spans="1:14" s="182" customFormat="1" ht="15" customHeight="1" x14ac:dyDescent="0.2">
      <c r="A9" s="105" t="s">
        <v>80</v>
      </c>
      <c r="B9" s="111">
        <v>4087.429529</v>
      </c>
      <c r="C9" s="63">
        <v>5108.2578966000001</v>
      </c>
      <c r="D9" s="63">
        <v>9789.219411</v>
      </c>
      <c r="E9" s="63">
        <v>12771.5814448</v>
      </c>
      <c r="F9" s="63">
        <v>15542.007966700001</v>
      </c>
      <c r="G9" s="62">
        <v>13311.9077359</v>
      </c>
      <c r="H9" s="127">
        <v>14766.937069</v>
      </c>
      <c r="I9" s="116">
        <v>5108.2578978000001</v>
      </c>
      <c r="J9" s="63">
        <v>9789.219411</v>
      </c>
      <c r="K9" s="63">
        <v>12771.58144507</v>
      </c>
      <c r="L9" s="63">
        <v>15542.00796594</v>
      </c>
      <c r="M9" s="62">
        <v>13311.907736159999</v>
      </c>
      <c r="N9" s="101">
        <v>14766.937069269999</v>
      </c>
    </row>
    <row r="10" spans="1:14" s="182" customFormat="1" ht="15" customHeight="1" x14ac:dyDescent="0.2">
      <c r="A10" s="105" t="s">
        <v>81</v>
      </c>
      <c r="B10" s="95">
        <v>7088.9805865899998</v>
      </c>
      <c r="C10" s="50">
        <v>6192.21750892</v>
      </c>
      <c r="D10" s="50">
        <v>7269.6302553799997</v>
      </c>
      <c r="E10" s="50">
        <v>8172.53457213</v>
      </c>
      <c r="F10" s="50">
        <v>10561.78190976</v>
      </c>
      <c r="G10" s="62">
        <v>8187.54723827</v>
      </c>
      <c r="H10" s="127">
        <v>8739.6849951099994</v>
      </c>
      <c r="I10" s="86">
        <v>6192.21750892</v>
      </c>
      <c r="J10" s="50">
        <v>7269.6302553799997</v>
      </c>
      <c r="K10" s="50">
        <v>8172.53457213</v>
      </c>
      <c r="L10" s="50">
        <v>10561.78190976</v>
      </c>
      <c r="M10" s="62">
        <v>8187.54723827</v>
      </c>
      <c r="N10" s="101">
        <v>8739.6849951099994</v>
      </c>
    </row>
    <row r="11" spans="1:14" s="182" customFormat="1" ht="15" customHeight="1" x14ac:dyDescent="0.2">
      <c r="A11" s="105" t="s">
        <v>163</v>
      </c>
      <c r="B11" s="95"/>
      <c r="C11" s="50"/>
      <c r="D11" s="50"/>
      <c r="E11" s="50">
        <v>196.447847</v>
      </c>
      <c r="F11" s="50">
        <v>417.17844100000002</v>
      </c>
      <c r="G11" s="62">
        <v>267.50153799999998</v>
      </c>
      <c r="H11" s="127">
        <v>279.68413399999997</v>
      </c>
      <c r="I11" s="86"/>
      <c r="J11" s="50"/>
      <c r="K11" s="50">
        <v>196.43456699999999</v>
      </c>
      <c r="L11" s="50">
        <v>417.17844100000002</v>
      </c>
      <c r="M11" s="62">
        <v>267.50153799999998</v>
      </c>
      <c r="N11" s="101">
        <v>279.68413399999997</v>
      </c>
    </row>
    <row r="12" spans="1:14" s="182" customFormat="1" ht="15" customHeight="1" x14ac:dyDescent="0.2">
      <c r="A12" s="105" t="s">
        <v>82</v>
      </c>
      <c r="B12" s="95">
        <v>230054.64336983109</v>
      </c>
      <c r="C12" s="50">
        <v>217748.61119255793</v>
      </c>
      <c r="D12" s="50">
        <v>224626.05722675158</v>
      </c>
      <c r="E12" s="50">
        <v>223570.59024468463</v>
      </c>
      <c r="F12" s="50">
        <v>242942.46546652095</v>
      </c>
      <c r="G12" s="62">
        <v>194937.58025000949</v>
      </c>
      <c r="H12" s="127">
        <v>198886.23565578458</v>
      </c>
      <c r="I12" s="86">
        <v>207961.39807489846</v>
      </c>
      <c r="J12" s="50">
        <v>212535.95540834931</v>
      </c>
      <c r="K12" s="50">
        <v>211891.49586755558</v>
      </c>
      <c r="L12" s="50">
        <v>225909.33952996711</v>
      </c>
      <c r="M12" s="62">
        <v>181418.81492232424</v>
      </c>
      <c r="N12" s="101">
        <v>184790.35644081183</v>
      </c>
    </row>
    <row r="13" spans="1:14" s="182" customFormat="1" ht="15" customHeight="1" x14ac:dyDescent="0.2">
      <c r="A13" s="105" t="s">
        <v>83</v>
      </c>
      <c r="B13" s="95">
        <v>155.042338</v>
      </c>
      <c r="C13" s="50">
        <v>206.74749700000001</v>
      </c>
      <c r="D13" s="50">
        <v>259.94641899999999</v>
      </c>
      <c r="E13" s="50">
        <v>330.07399800000002</v>
      </c>
      <c r="F13" s="50">
        <v>385.29706900000002</v>
      </c>
      <c r="G13" s="62">
        <v>251.81457399999999</v>
      </c>
      <c r="H13" s="127">
        <v>259.33588400000002</v>
      </c>
      <c r="I13" s="86">
        <v>206.74749700000001</v>
      </c>
      <c r="J13" s="50">
        <v>259.94641899999999</v>
      </c>
      <c r="K13" s="50">
        <v>330.07399800000002</v>
      </c>
      <c r="L13" s="50">
        <v>385.29706900000002</v>
      </c>
      <c r="M13" s="62">
        <v>251.81457399999999</v>
      </c>
      <c r="N13" s="101">
        <v>259.33588400000002</v>
      </c>
    </row>
    <row r="14" spans="1:14" s="182" customFormat="1" ht="15" customHeight="1" x14ac:dyDescent="0.2">
      <c r="A14" s="105" t="s">
        <v>84</v>
      </c>
      <c r="B14" s="95">
        <v>28275.597258999998</v>
      </c>
      <c r="C14" s="50">
        <v>28233.403021999999</v>
      </c>
      <c r="D14" s="50">
        <v>42848.815199000004</v>
      </c>
      <c r="E14" s="50">
        <v>52955.535812000002</v>
      </c>
      <c r="F14" s="50">
        <v>55080.218578</v>
      </c>
      <c r="G14" s="62">
        <v>37572.355228</v>
      </c>
      <c r="H14" s="127">
        <v>38610.908489000001</v>
      </c>
      <c r="I14" s="86">
        <v>17139.733208170001</v>
      </c>
      <c r="J14" s="50">
        <v>26218.278170420002</v>
      </c>
      <c r="K14" s="50">
        <v>33820.973265640001</v>
      </c>
      <c r="L14" s="50">
        <v>35404.726143300002</v>
      </c>
      <c r="M14" s="62">
        <v>24124.708546369999</v>
      </c>
      <c r="N14" s="101">
        <v>25600.817880030001</v>
      </c>
    </row>
    <row r="15" spans="1:14" s="182" customFormat="1" ht="15" customHeight="1" x14ac:dyDescent="0.2">
      <c r="A15" s="105" t="s">
        <v>85</v>
      </c>
      <c r="B15" s="131">
        <v>2260.1639559999999</v>
      </c>
      <c r="C15" s="70">
        <v>1446.9296899999999</v>
      </c>
      <c r="D15" s="70">
        <v>1247.3796090000001</v>
      </c>
      <c r="E15" s="70">
        <v>1301.4253759999999</v>
      </c>
      <c r="F15" s="70">
        <v>1360.735977</v>
      </c>
      <c r="G15" s="62">
        <v>847.87203399999999</v>
      </c>
      <c r="H15" s="127">
        <v>882.568443</v>
      </c>
      <c r="I15" s="123">
        <v>1446.9296899999999</v>
      </c>
      <c r="J15" s="70">
        <v>1247.3796090000001</v>
      </c>
      <c r="K15" s="70">
        <v>1301.4253759999999</v>
      </c>
      <c r="L15" s="70">
        <v>1360.735977</v>
      </c>
      <c r="M15" s="62">
        <v>847.87203399999999</v>
      </c>
      <c r="N15" s="101">
        <v>882.568443</v>
      </c>
    </row>
    <row r="16" spans="1:14" s="182" customFormat="1" ht="15" customHeight="1" x14ac:dyDescent="0.2">
      <c r="A16" s="105" t="s">
        <v>162</v>
      </c>
      <c r="B16" s="131">
        <v>285.31678599999998</v>
      </c>
      <c r="C16" s="70">
        <v>247.86173600000001</v>
      </c>
      <c r="D16" s="70">
        <v>257.134837</v>
      </c>
      <c r="E16" s="70">
        <v>142.67853299999999</v>
      </c>
      <c r="F16" s="70">
        <v>369.12383299999999</v>
      </c>
      <c r="G16" s="62">
        <v>772.38060700000005</v>
      </c>
      <c r="H16" s="127">
        <v>798.86407999999994</v>
      </c>
      <c r="I16" s="123">
        <v>247.86173600000001</v>
      </c>
      <c r="J16" s="70">
        <v>257.134837</v>
      </c>
      <c r="K16" s="70">
        <v>142.67853299999999</v>
      </c>
      <c r="L16" s="70">
        <v>369.12383299999999</v>
      </c>
      <c r="M16" s="62">
        <v>772.38060700000005</v>
      </c>
      <c r="N16" s="101">
        <v>798.86407999999994</v>
      </c>
    </row>
    <row r="17" spans="1:14" s="182" customFormat="1" ht="15" customHeight="1" x14ac:dyDescent="0.2">
      <c r="A17" s="105" t="s">
        <v>86</v>
      </c>
      <c r="B17" s="95">
        <v>13100.271393000001</v>
      </c>
      <c r="C17" s="50">
        <v>12855.190569</v>
      </c>
      <c r="D17" s="50">
        <v>14557.306977</v>
      </c>
      <c r="E17" s="50">
        <v>16423.840694999999</v>
      </c>
      <c r="F17" s="50">
        <v>21546.23273</v>
      </c>
      <c r="G17" s="62">
        <v>17439.866343999998</v>
      </c>
      <c r="H17" s="127">
        <v>17897.967444000002</v>
      </c>
      <c r="I17" s="86">
        <v>11838.063186490001</v>
      </c>
      <c r="J17" s="50">
        <v>13268.523521249999</v>
      </c>
      <c r="K17" s="50">
        <v>14844.66865082</v>
      </c>
      <c r="L17" s="50">
        <v>19747.574877319999</v>
      </c>
      <c r="M17" s="62">
        <v>16104.11121718</v>
      </c>
      <c r="N17" s="101">
        <v>16518.172890760001</v>
      </c>
    </row>
    <row r="18" spans="1:14" s="182" customFormat="1" ht="15" customHeight="1" x14ac:dyDescent="0.2">
      <c r="A18" s="105" t="s">
        <v>87</v>
      </c>
      <c r="B18" s="95">
        <v>2557.3237183299998</v>
      </c>
      <c r="C18" s="50">
        <v>2999.21291539</v>
      </c>
      <c r="D18" s="50">
        <v>2650.9361171300002</v>
      </c>
      <c r="E18" s="50">
        <v>2090.4026783600002</v>
      </c>
      <c r="F18" s="50">
        <v>1724.6689044300001</v>
      </c>
      <c r="G18" s="62">
        <v>1298.5025895599999</v>
      </c>
      <c r="H18" s="127">
        <v>1473.3974005699999</v>
      </c>
      <c r="I18" s="86">
        <v>2894.2766131200001</v>
      </c>
      <c r="J18" s="50">
        <v>2446.5292151180001</v>
      </c>
      <c r="K18" s="50">
        <v>1975.49294796</v>
      </c>
      <c r="L18" s="50">
        <v>1640.4882837499999</v>
      </c>
      <c r="M18" s="62">
        <v>1249.79869547</v>
      </c>
      <c r="N18" s="101">
        <v>1420.6506592799999</v>
      </c>
    </row>
    <row r="19" spans="1:14" s="182" customFormat="1" ht="15" customHeight="1" x14ac:dyDescent="0.2">
      <c r="A19" s="105" t="s">
        <v>88</v>
      </c>
      <c r="B19" s="95">
        <v>961.44265600000006</v>
      </c>
      <c r="C19" s="50"/>
      <c r="D19" s="50"/>
      <c r="E19" s="50">
        <v>151.15722600000001</v>
      </c>
      <c r="F19" s="50">
        <v>158.390275</v>
      </c>
      <c r="G19" s="62">
        <v>51.926554000000003</v>
      </c>
      <c r="H19" s="127">
        <v>55.635399999999997</v>
      </c>
      <c r="I19" s="86"/>
      <c r="J19" s="50"/>
      <c r="K19" s="50">
        <v>151.15992700000001</v>
      </c>
      <c r="L19" s="50">
        <v>158.390275</v>
      </c>
      <c r="M19" s="62">
        <v>51.926554000000003</v>
      </c>
      <c r="N19" s="101">
        <v>55.635399999999997</v>
      </c>
    </row>
    <row r="20" spans="1:14" s="182" customFormat="1" ht="15" customHeight="1" x14ac:dyDescent="0.2">
      <c r="A20" s="105" t="s">
        <v>89</v>
      </c>
      <c r="B20" s="95">
        <v>3604.7922010000002</v>
      </c>
      <c r="C20" s="50">
        <v>3550.9635320000002</v>
      </c>
      <c r="D20" s="50">
        <v>2097.2192060000002</v>
      </c>
      <c r="E20" s="50">
        <v>2426.545439</v>
      </c>
      <c r="F20" s="50">
        <v>2664.4986699999999</v>
      </c>
      <c r="G20" s="62">
        <v>2079.6405399999999</v>
      </c>
      <c r="H20" s="127">
        <v>2197.8117390000002</v>
      </c>
      <c r="I20" s="86">
        <v>3550.9635320000002</v>
      </c>
      <c r="J20" s="50">
        <v>2097.2192060000002</v>
      </c>
      <c r="K20" s="50">
        <v>2426.545439</v>
      </c>
      <c r="L20" s="50">
        <v>2664.4986699999999</v>
      </c>
      <c r="M20" s="62">
        <v>2079.6405399999999</v>
      </c>
      <c r="N20" s="101">
        <v>2197.8117390000002</v>
      </c>
    </row>
    <row r="21" spans="1:14" s="182" customFormat="1" ht="15" customHeight="1" x14ac:dyDescent="0.2">
      <c r="A21" s="105" t="s">
        <v>90</v>
      </c>
      <c r="B21" s="95">
        <v>10982.175148979999</v>
      </c>
      <c r="C21" s="50">
        <v>11198.9004989</v>
      </c>
      <c r="D21" s="50">
        <v>7297.1855267800001</v>
      </c>
      <c r="E21" s="50">
        <v>5409.0594049199999</v>
      </c>
      <c r="F21" s="50">
        <v>6632.9179065199996</v>
      </c>
      <c r="G21" s="62">
        <v>5384.5617956100004</v>
      </c>
      <c r="H21" s="127">
        <v>5442.04123205</v>
      </c>
      <c r="I21" s="86">
        <v>8428.05080198</v>
      </c>
      <c r="J21" s="50">
        <v>7297.1855267800001</v>
      </c>
      <c r="K21" s="50">
        <v>5409.0594053799996</v>
      </c>
      <c r="L21" s="50">
        <v>6632.9179062800004</v>
      </c>
      <c r="M21" s="62">
        <v>5384.5617961500002</v>
      </c>
      <c r="N21" s="101">
        <v>5442.0412318500003</v>
      </c>
    </row>
    <row r="22" spans="1:14" s="182" customFormat="1" ht="15" customHeight="1" x14ac:dyDescent="0.2">
      <c r="A22" s="105" t="s">
        <v>91</v>
      </c>
      <c r="B22" s="95">
        <v>51.484668999999997</v>
      </c>
      <c r="C22" s="50">
        <v>29.453568000000001</v>
      </c>
      <c r="D22" s="50">
        <v>62.186200999999997</v>
      </c>
      <c r="E22" s="50">
        <v>151.15722600000001</v>
      </c>
      <c r="F22" s="50" t="s">
        <v>164</v>
      </c>
      <c r="G22" s="62" t="s">
        <v>164</v>
      </c>
      <c r="H22" s="127" t="s">
        <v>164</v>
      </c>
      <c r="I22" s="86">
        <v>29.453568000000001</v>
      </c>
      <c r="J22" s="50">
        <v>62.186200999999997</v>
      </c>
      <c r="K22" s="50">
        <v>151.15722600000001</v>
      </c>
      <c r="L22" s="50" t="s">
        <v>164</v>
      </c>
      <c r="M22" s="62" t="s">
        <v>164</v>
      </c>
      <c r="N22" s="101" t="s">
        <v>164</v>
      </c>
    </row>
    <row r="23" spans="1:14" s="182" customFormat="1" ht="15" customHeight="1" x14ac:dyDescent="0.2">
      <c r="A23" s="102" t="s">
        <v>92</v>
      </c>
      <c r="B23" s="95">
        <v>75438.04931480001</v>
      </c>
      <c r="C23" s="50">
        <v>69972.160990499149</v>
      </c>
      <c r="D23" s="50">
        <v>88568.760959917956</v>
      </c>
      <c r="E23" s="50">
        <v>90421.701362482883</v>
      </c>
      <c r="F23" s="50">
        <v>118140.85907139935</v>
      </c>
      <c r="G23" s="62">
        <v>107797.63865140404</v>
      </c>
      <c r="H23" s="127">
        <v>110831.18912638222</v>
      </c>
      <c r="I23" s="86">
        <v>59291.344532689669</v>
      </c>
      <c r="J23" s="50">
        <v>70521.163242696886</v>
      </c>
      <c r="K23" s="50">
        <v>74001.030700730422</v>
      </c>
      <c r="L23" s="50">
        <v>83004.654484092331</v>
      </c>
      <c r="M23" s="62">
        <v>76036.135079655025</v>
      </c>
      <c r="N23" s="101">
        <v>78209.429140758235</v>
      </c>
    </row>
    <row r="24" spans="1:14" s="182" customFormat="1" ht="15" customHeight="1" x14ac:dyDescent="0.2">
      <c r="A24" s="105" t="s">
        <v>93</v>
      </c>
      <c r="B24" s="95"/>
      <c r="C24" s="50"/>
      <c r="D24" s="50"/>
      <c r="E24" s="50">
        <v>362.77564719999998</v>
      </c>
      <c r="F24" s="50">
        <v>453.06600950000001</v>
      </c>
      <c r="G24" s="62">
        <v>495.1159308</v>
      </c>
      <c r="H24" s="127">
        <v>535.50717780000002</v>
      </c>
      <c r="I24" s="86"/>
      <c r="J24" s="50"/>
      <c r="K24" s="50">
        <v>362.77564719503101</v>
      </c>
      <c r="L24" s="50">
        <v>453.066009487325</v>
      </c>
      <c r="M24" s="62">
        <v>495.11593078999999</v>
      </c>
      <c r="N24" s="101">
        <v>535.50717777</v>
      </c>
    </row>
    <row r="25" spans="1:14" s="182" customFormat="1" ht="15" customHeight="1" x14ac:dyDescent="0.2">
      <c r="A25" s="105" t="s">
        <v>94</v>
      </c>
      <c r="B25" s="95">
        <v>3595.5517213200001</v>
      </c>
      <c r="C25" s="50">
        <v>3554.3736791000001</v>
      </c>
      <c r="D25" s="50">
        <v>4826.1406684000003</v>
      </c>
      <c r="E25" s="50">
        <v>6516.2921675600001</v>
      </c>
      <c r="F25" s="50">
        <v>9585.3319601000003</v>
      </c>
      <c r="G25" s="62">
        <v>7063.3613757900002</v>
      </c>
      <c r="H25" s="127">
        <v>7321.0475658300002</v>
      </c>
      <c r="I25" s="86">
        <v>3554.3736742999999</v>
      </c>
      <c r="J25" s="50">
        <v>4826.1406684000003</v>
      </c>
      <c r="K25" s="50">
        <v>6516.2921672499997</v>
      </c>
      <c r="L25" s="50">
        <v>9585.3319601300009</v>
      </c>
      <c r="M25" s="62">
        <v>7063.3613758399997</v>
      </c>
      <c r="N25" s="101">
        <v>7321.0475661800001</v>
      </c>
    </row>
    <row r="26" spans="1:14" s="182" customFormat="1" ht="15" customHeight="1" x14ac:dyDescent="0.2">
      <c r="A26" s="105" t="s">
        <v>95</v>
      </c>
      <c r="B26" s="95">
        <v>30773.0515825</v>
      </c>
      <c r="C26" s="50">
        <v>26399.732758580001</v>
      </c>
      <c r="D26" s="50">
        <v>36672.631652609998</v>
      </c>
      <c r="E26" s="50">
        <v>47843.882158549997</v>
      </c>
      <c r="F26" s="50">
        <v>39937.607682839996</v>
      </c>
      <c r="G26" s="62">
        <v>33836.017102040001</v>
      </c>
      <c r="H26" s="127">
        <v>33300.055551789999</v>
      </c>
      <c r="I26" s="86">
        <v>26399.732773250002</v>
      </c>
      <c r="J26" s="50">
        <v>36672.631652609998</v>
      </c>
      <c r="K26" s="50">
        <v>47843.882159549998</v>
      </c>
      <c r="L26" s="50">
        <v>39937.607681289999</v>
      </c>
      <c r="M26" s="62">
        <v>32631.993952600002</v>
      </c>
      <c r="N26" s="101">
        <v>32064.976253100001</v>
      </c>
    </row>
    <row r="27" spans="1:14" s="182" customFormat="1" ht="15" customHeight="1" x14ac:dyDescent="0.2">
      <c r="A27" s="105" t="s">
        <v>96</v>
      </c>
      <c r="B27" s="95">
        <v>5764.7054470000003</v>
      </c>
      <c r="C27" s="50">
        <v>5599.4847220000001</v>
      </c>
      <c r="D27" s="50">
        <v>6430.5234719999999</v>
      </c>
      <c r="E27" s="50">
        <v>7278.4254149999997</v>
      </c>
      <c r="F27" s="50">
        <v>9127.4907189999994</v>
      </c>
      <c r="G27" s="62">
        <v>7762.0787989999999</v>
      </c>
      <c r="H27" s="127">
        <v>8014.3108199999997</v>
      </c>
      <c r="I27" s="86">
        <v>5171.640539</v>
      </c>
      <c r="J27" s="50">
        <v>5950.4197530000001</v>
      </c>
      <c r="K27" s="50">
        <v>6668.9980500000001</v>
      </c>
      <c r="L27" s="50">
        <v>5454.5979090000001</v>
      </c>
      <c r="M27" s="62">
        <v>7101.1215039999997</v>
      </c>
      <c r="N27" s="101">
        <v>7299.8819160000003</v>
      </c>
    </row>
    <row r="28" spans="1:14" s="182" customFormat="1" ht="15" customHeight="1" x14ac:dyDescent="0.2">
      <c r="A28" s="105" t="s">
        <v>97</v>
      </c>
      <c r="B28" s="95">
        <v>22373.895826</v>
      </c>
      <c r="C28" s="50">
        <v>21142.102086999999</v>
      </c>
      <c r="D28" s="50">
        <v>25069.825226000001</v>
      </c>
      <c r="E28" s="50">
        <v>24942.030336</v>
      </c>
      <c r="F28" s="50">
        <v>27224.060366999998</v>
      </c>
      <c r="G28" s="62">
        <v>20637.983426999999</v>
      </c>
      <c r="H28" s="127">
        <v>21445.345952</v>
      </c>
      <c r="I28" s="86">
        <v>21142.102191329999</v>
      </c>
      <c r="J28" s="50">
        <v>25069.825224749999</v>
      </c>
      <c r="K28" s="50">
        <v>24942.030337510001</v>
      </c>
      <c r="L28" s="50">
        <v>27224.060365599998</v>
      </c>
      <c r="M28" s="62">
        <v>20637.98342782</v>
      </c>
      <c r="N28" s="101">
        <v>21445.345952520001</v>
      </c>
    </row>
    <row r="29" spans="1:14" s="182" customFormat="1" ht="15" customHeight="1" x14ac:dyDescent="0.2">
      <c r="A29" s="105" t="s">
        <v>98</v>
      </c>
      <c r="B29" s="95"/>
      <c r="C29" s="50"/>
      <c r="D29" s="50"/>
      <c r="E29" s="50"/>
      <c r="F29" s="50" t="s">
        <v>164</v>
      </c>
      <c r="G29" s="62" t="s">
        <v>164</v>
      </c>
      <c r="H29" s="127" t="s">
        <v>164</v>
      </c>
      <c r="I29" s="86"/>
      <c r="J29" s="50"/>
      <c r="K29" s="50"/>
      <c r="L29" s="50" t="s">
        <v>164</v>
      </c>
      <c r="M29" s="62" t="s">
        <v>164</v>
      </c>
      <c r="N29" s="101" t="s">
        <v>164</v>
      </c>
    </row>
    <row r="30" spans="1:14" s="182" customFormat="1" ht="15" customHeight="1" x14ac:dyDescent="0.2">
      <c r="A30" s="105" t="s">
        <v>99</v>
      </c>
      <c r="B30" s="95">
        <v>518.57550000000003</v>
      </c>
      <c r="C30" s="50">
        <v>481.26369699999998</v>
      </c>
      <c r="D30" s="50">
        <v>452.06367</v>
      </c>
      <c r="E30" s="50">
        <v>341.41620699999999</v>
      </c>
      <c r="F30" s="50">
        <v>398.058763</v>
      </c>
      <c r="G30" s="62">
        <v>0</v>
      </c>
      <c r="H30" s="127">
        <v>0</v>
      </c>
      <c r="I30" s="86">
        <v>481.26369690000001</v>
      </c>
      <c r="J30" s="50">
        <v>452.06366989999998</v>
      </c>
      <c r="K30" s="50">
        <v>341.41620699999999</v>
      </c>
      <c r="L30" s="50">
        <v>398.05876330000001</v>
      </c>
      <c r="M30" s="62">
        <v>0</v>
      </c>
      <c r="N30" s="101">
        <v>0</v>
      </c>
    </row>
    <row r="31" spans="1:14" s="182" customFormat="1" ht="15" customHeight="1" x14ac:dyDescent="0.2">
      <c r="A31" s="105" t="s">
        <v>100</v>
      </c>
      <c r="B31" s="95">
        <v>247.77060528468002</v>
      </c>
      <c r="C31" s="50">
        <v>173.12081577533002</v>
      </c>
      <c r="D31" s="50">
        <v>264.27329529999997</v>
      </c>
      <c r="E31" s="50"/>
      <c r="F31" s="50" t="s">
        <v>164</v>
      </c>
      <c r="G31" s="62" t="s">
        <v>164</v>
      </c>
      <c r="H31" s="127" t="s">
        <v>164</v>
      </c>
      <c r="I31" s="86">
        <v>173.12094164000001</v>
      </c>
      <c r="J31" s="50">
        <v>264.2732952889038</v>
      </c>
      <c r="K31" s="50"/>
      <c r="L31" s="50" t="s">
        <v>164</v>
      </c>
      <c r="M31" s="62" t="s">
        <v>164</v>
      </c>
      <c r="N31" s="101" t="s">
        <v>164</v>
      </c>
    </row>
    <row r="32" spans="1:14" s="182" customFormat="1" ht="15" customHeight="1" x14ac:dyDescent="0.2">
      <c r="A32" s="105" t="s">
        <v>101</v>
      </c>
      <c r="B32" s="95">
        <v>166487.14105899999</v>
      </c>
      <c r="C32" s="50">
        <v>158583.807497</v>
      </c>
      <c r="D32" s="50">
        <v>183468.77592099999</v>
      </c>
      <c r="E32" s="50">
        <v>208853.59599</v>
      </c>
      <c r="F32" s="50">
        <v>265402.39598799997</v>
      </c>
      <c r="G32" s="62">
        <v>227974.50715799999</v>
      </c>
      <c r="H32" s="127">
        <v>235527.00717699999</v>
      </c>
      <c r="I32" s="86">
        <v>151963.71763229999</v>
      </c>
      <c r="J32" s="50">
        <v>177500.14756414</v>
      </c>
      <c r="K32" s="50">
        <v>203082.6420963</v>
      </c>
      <c r="L32" s="50">
        <v>254766.17181649999</v>
      </c>
      <c r="M32" s="62">
        <v>215957.1285896</v>
      </c>
      <c r="N32" s="101">
        <v>222509.49278930001</v>
      </c>
    </row>
    <row r="33" spans="1:14" s="182" customFormat="1" ht="15" customHeight="1" x14ac:dyDescent="0.2">
      <c r="A33" s="105" t="s">
        <v>102</v>
      </c>
      <c r="B33" s="95">
        <v>117966.55344521547</v>
      </c>
      <c r="C33" s="50">
        <v>137177.97663487052</v>
      </c>
      <c r="D33" s="50">
        <v>171521.2330164033</v>
      </c>
      <c r="E33" s="50">
        <v>185674.65761321047</v>
      </c>
      <c r="F33" s="50">
        <v>193487.75346592496</v>
      </c>
      <c r="G33" s="62">
        <v>159822.43506658063</v>
      </c>
      <c r="H33" s="127">
        <v>165996.66773324748</v>
      </c>
      <c r="I33" s="86">
        <v>87839.920615666342</v>
      </c>
      <c r="J33" s="50">
        <v>107395.08838507117</v>
      </c>
      <c r="K33" s="50">
        <v>115073.62421836042</v>
      </c>
      <c r="L33" s="50">
        <v>132689.87172429767</v>
      </c>
      <c r="M33" s="62">
        <v>113834.55048073064</v>
      </c>
      <c r="N33" s="101">
        <v>118198.09429114565</v>
      </c>
    </row>
    <row r="34" spans="1:14" s="182" customFormat="1" ht="15" customHeight="1" x14ac:dyDescent="0.2">
      <c r="A34" s="105" t="s">
        <v>103</v>
      </c>
      <c r="B34" s="95">
        <v>11398.770399999999</v>
      </c>
      <c r="C34" s="50">
        <v>13642.245324</v>
      </c>
      <c r="D34" s="50">
        <v>18208.105569300002</v>
      </c>
      <c r="E34" s="50">
        <v>21100.6107443</v>
      </c>
      <c r="F34" s="50">
        <v>25299.174571660002</v>
      </c>
      <c r="G34" s="62">
        <v>21616.6084357</v>
      </c>
      <c r="H34" s="127">
        <v>22244.4641133</v>
      </c>
      <c r="I34" s="86">
        <v>9975.13159395</v>
      </c>
      <c r="J34" s="50">
        <v>13865.248088369999</v>
      </c>
      <c r="K34" s="50">
        <v>16290.48418729</v>
      </c>
      <c r="L34" s="50">
        <v>20084.07351545</v>
      </c>
      <c r="M34" s="62">
        <v>17526.000743749999</v>
      </c>
      <c r="N34" s="101">
        <v>18123.286201210001</v>
      </c>
    </row>
    <row r="35" spans="1:14" s="182" customFormat="1" ht="15" customHeight="1" x14ac:dyDescent="0.2">
      <c r="A35" s="105" t="s">
        <v>104</v>
      </c>
      <c r="B35" s="95"/>
      <c r="C35" s="70">
        <v>61.669911999999997</v>
      </c>
      <c r="D35" s="70">
        <v>366.61321776836439</v>
      </c>
      <c r="E35" s="70">
        <v>621.88830477227043</v>
      </c>
      <c r="F35" s="70">
        <v>1121.2070579420624</v>
      </c>
      <c r="G35" s="62">
        <v>1107.0681777427999</v>
      </c>
      <c r="H35" s="127">
        <v>1145.9207216866</v>
      </c>
      <c r="I35" s="123">
        <v>61.656566269999999</v>
      </c>
      <c r="J35" s="70">
        <v>366.6132101801519</v>
      </c>
      <c r="K35" s="70">
        <v>621.95786543828888</v>
      </c>
      <c r="L35" s="70">
        <v>1103.6644162772263</v>
      </c>
      <c r="M35" s="62">
        <v>1074.996345710596</v>
      </c>
      <c r="N35" s="101">
        <v>1111.86328655954</v>
      </c>
    </row>
    <row r="36" spans="1:14" s="182" customFormat="1" ht="15" customHeight="1" x14ac:dyDescent="0.2">
      <c r="A36" s="105" t="s">
        <v>105</v>
      </c>
      <c r="B36" s="95">
        <v>9285.4695859999993</v>
      </c>
      <c r="C36" s="50">
        <v>8657.2299124000001</v>
      </c>
      <c r="D36" s="50">
        <v>8168.9882159999997</v>
      </c>
      <c r="E36" s="50">
        <v>11563.367185999999</v>
      </c>
      <c r="F36" s="50">
        <v>13556.208930999999</v>
      </c>
      <c r="G36" s="62">
        <v>8782.8029659999993</v>
      </c>
      <c r="H36" s="127">
        <v>9446.5176360000005</v>
      </c>
      <c r="I36" s="86">
        <v>8499.9238935199992</v>
      </c>
      <c r="J36" s="50">
        <v>8103.8714180799998</v>
      </c>
      <c r="K36" s="50">
        <v>11563.367184430001</v>
      </c>
      <c r="L36" s="50">
        <v>13556.20893035</v>
      </c>
      <c r="M36" s="62">
        <v>8782.8029654000002</v>
      </c>
      <c r="N36" s="101">
        <v>9446.5176354300002</v>
      </c>
    </row>
    <row r="37" spans="1:14" s="182" customFormat="1" ht="15" customHeight="1" x14ac:dyDescent="0.2">
      <c r="A37" s="105" t="s">
        <v>106</v>
      </c>
      <c r="B37" s="95"/>
      <c r="C37" s="50"/>
      <c r="D37" s="50"/>
      <c r="E37" s="50">
        <v>722.23816299999999</v>
      </c>
      <c r="F37" s="50">
        <v>680.91304600000001</v>
      </c>
      <c r="G37" s="62">
        <v>632.26542199999994</v>
      </c>
      <c r="H37" s="127">
        <v>637.172235</v>
      </c>
      <c r="I37" s="86"/>
      <c r="J37" s="50"/>
      <c r="K37" s="50">
        <v>722.23816299999999</v>
      </c>
      <c r="L37" s="50">
        <v>680.91304600000001</v>
      </c>
      <c r="M37" s="62">
        <v>632.26542199999994</v>
      </c>
      <c r="N37" s="101">
        <v>637.172235</v>
      </c>
    </row>
    <row r="38" spans="1:14" s="182" customFormat="1" ht="15" customHeight="1" x14ac:dyDescent="0.2">
      <c r="A38" s="129" t="s">
        <v>198</v>
      </c>
      <c r="B38" s="132">
        <v>1761</v>
      </c>
      <c r="C38" s="71">
        <v>1203.6874949999999</v>
      </c>
      <c r="D38" s="71">
        <v>1229.2941760000001</v>
      </c>
      <c r="E38" s="71">
        <v>1101.012778</v>
      </c>
      <c r="F38" s="71">
        <v>1450.151445</v>
      </c>
      <c r="G38" s="65">
        <v>1161.108475</v>
      </c>
      <c r="H38" s="121">
        <v>1208.9276620000001</v>
      </c>
      <c r="I38" s="124">
        <v>1203.6874949999999</v>
      </c>
      <c r="J38" s="71">
        <v>1229.2941760000001</v>
      </c>
      <c r="K38" s="71">
        <v>1101.012778</v>
      </c>
      <c r="L38" s="71">
        <v>1450.151445</v>
      </c>
      <c r="M38" s="65">
        <v>1161.108475</v>
      </c>
      <c r="N38" s="106">
        <v>1208.9276620000001</v>
      </c>
    </row>
    <row r="39" spans="1:14" s="182" customFormat="1" ht="15" customHeight="1" x14ac:dyDescent="0.2">
      <c r="A39" s="129" t="s">
        <v>217</v>
      </c>
      <c r="B39" s="132"/>
      <c r="C39" s="71"/>
      <c r="D39" s="71"/>
      <c r="E39" s="71"/>
      <c r="F39" s="71"/>
      <c r="G39" s="65">
        <v>2811.2305114999999</v>
      </c>
      <c r="H39" s="121">
        <v>3206.1133057000002</v>
      </c>
      <c r="I39" s="124"/>
      <c r="J39" s="71"/>
      <c r="K39" s="71"/>
      <c r="L39" s="71"/>
      <c r="M39" s="65">
        <v>2811.2305114999999</v>
      </c>
      <c r="N39" s="106">
        <v>3206.1133051199999</v>
      </c>
    </row>
    <row r="40" spans="1:14" s="182" customFormat="1" ht="15" customHeight="1" x14ac:dyDescent="0.2">
      <c r="A40" s="128" t="s">
        <v>107</v>
      </c>
      <c r="B40" s="110">
        <v>49384.631178290001</v>
      </c>
      <c r="C40" s="51">
        <v>47343.603803860002</v>
      </c>
      <c r="D40" s="51">
        <v>55209.691162119998</v>
      </c>
      <c r="E40" s="51">
        <v>59992.35015061</v>
      </c>
      <c r="F40" s="51">
        <v>77999.068081039994</v>
      </c>
      <c r="G40" s="51">
        <v>75967.425324700002</v>
      </c>
      <c r="H40" s="120">
        <v>78677.836908469995</v>
      </c>
      <c r="I40" s="125">
        <v>42365.394253660001</v>
      </c>
      <c r="J40" s="51">
        <v>49081.096811579999</v>
      </c>
      <c r="K40" s="51">
        <v>53240.652593400002</v>
      </c>
      <c r="L40" s="51">
        <v>67030.719452420002</v>
      </c>
      <c r="M40" s="51">
        <v>62463.895950159997</v>
      </c>
      <c r="N40" s="101">
        <v>64814.540324480004</v>
      </c>
    </row>
    <row r="41" spans="1:14" s="182" customFormat="1" ht="15" customHeight="1" x14ac:dyDescent="0.2">
      <c r="A41" s="105" t="s">
        <v>108</v>
      </c>
      <c r="B41" s="95">
        <v>464.72040199999998</v>
      </c>
      <c r="C41" s="50">
        <v>453.60370999999998</v>
      </c>
      <c r="D41" s="50">
        <v>612.23765300000002</v>
      </c>
      <c r="E41" s="50">
        <v>725.62913200000003</v>
      </c>
      <c r="F41" s="50">
        <v>1204.490466</v>
      </c>
      <c r="G41" s="62">
        <v>1110.7250919999999</v>
      </c>
      <c r="H41" s="127">
        <v>1160.395671</v>
      </c>
      <c r="I41" s="86">
        <v>453.60370999999998</v>
      </c>
      <c r="J41" s="50">
        <v>612.23765300000002</v>
      </c>
      <c r="K41" s="50">
        <v>725.62913200000003</v>
      </c>
      <c r="L41" s="50">
        <v>1204.490466</v>
      </c>
      <c r="M41" s="62">
        <v>1110.7250919999999</v>
      </c>
      <c r="N41" s="101">
        <v>1160.395671</v>
      </c>
    </row>
    <row r="42" spans="1:14" s="182" customFormat="1" ht="15" customHeight="1" x14ac:dyDescent="0.2">
      <c r="A42" s="105" t="s">
        <v>109</v>
      </c>
      <c r="B42" s="95">
        <v>1262.98903845828</v>
      </c>
      <c r="C42" s="50">
        <v>1046.4327731890201</v>
      </c>
      <c r="D42" s="50">
        <v>1386.6275780999999</v>
      </c>
      <c r="E42" s="50">
        <v>1345.3016808</v>
      </c>
      <c r="F42" s="50">
        <v>1669.3261964000001</v>
      </c>
      <c r="G42" s="62">
        <v>1636.3834555000001</v>
      </c>
      <c r="H42" s="127">
        <v>1698.3668551999999</v>
      </c>
      <c r="I42" s="86">
        <v>1045.9692055</v>
      </c>
      <c r="J42" s="50">
        <v>1386.6275781276479</v>
      </c>
      <c r="K42" s="50">
        <v>1345.3016808373211</v>
      </c>
      <c r="L42" s="50">
        <v>1669.3261963197169</v>
      </c>
      <c r="M42" s="62">
        <v>1636.3834554299999</v>
      </c>
      <c r="N42" s="101">
        <v>1698.3668551799999</v>
      </c>
    </row>
    <row r="43" spans="1:14" s="182" customFormat="1" ht="15" customHeight="1" x14ac:dyDescent="0.2">
      <c r="A43" s="105" t="s">
        <v>110</v>
      </c>
      <c r="B43" s="95">
        <v>650.63058032000004</v>
      </c>
      <c r="C43" s="50">
        <v>613.27205786000002</v>
      </c>
      <c r="D43" s="50">
        <v>0</v>
      </c>
      <c r="E43" s="50"/>
      <c r="F43" s="50" t="s">
        <v>164</v>
      </c>
      <c r="G43" s="62" t="s">
        <v>164</v>
      </c>
      <c r="H43" s="127" t="s">
        <v>164</v>
      </c>
      <c r="I43" s="86">
        <v>613.27205786000002</v>
      </c>
      <c r="J43" s="50">
        <v>0</v>
      </c>
      <c r="K43" s="50"/>
      <c r="L43" s="50" t="s">
        <v>164</v>
      </c>
      <c r="M43" s="62" t="s">
        <v>164</v>
      </c>
      <c r="N43" s="101" t="s">
        <v>164</v>
      </c>
    </row>
    <row r="44" spans="1:14" s="182" customFormat="1" ht="15" customHeight="1" x14ac:dyDescent="0.2">
      <c r="A44" s="105" t="s">
        <v>111</v>
      </c>
      <c r="B44" s="95">
        <v>46548.502837699998</v>
      </c>
      <c r="C44" s="50">
        <v>41761.871002089996</v>
      </c>
      <c r="D44" s="50">
        <v>47376.171399109997</v>
      </c>
      <c r="E44" s="50">
        <v>56217.651455239997</v>
      </c>
      <c r="F44" s="50">
        <v>75587.866694519995</v>
      </c>
      <c r="G44" s="62">
        <v>69075.250634659998</v>
      </c>
      <c r="H44" s="127">
        <v>71352.142752970001</v>
      </c>
      <c r="I44" s="86">
        <v>38997.422114000001</v>
      </c>
      <c r="J44" s="50">
        <v>43715.990760640001</v>
      </c>
      <c r="K44" s="50">
        <v>49266.272495739999</v>
      </c>
      <c r="L44" s="50">
        <v>65480.84428718</v>
      </c>
      <c r="M44" s="62">
        <v>53492.962088640001</v>
      </c>
      <c r="N44" s="101">
        <v>55056.66480092</v>
      </c>
    </row>
    <row r="45" spans="1:14" s="182" customFormat="1" ht="15" customHeight="1" x14ac:dyDescent="0.2">
      <c r="A45" s="105" t="s">
        <v>112</v>
      </c>
      <c r="B45" s="95">
        <v>3367.970519</v>
      </c>
      <c r="C45" s="50">
        <v>1487.8422880000001</v>
      </c>
      <c r="D45" s="50">
        <v>1359.692006</v>
      </c>
      <c r="E45" s="50">
        <v>1425.497296</v>
      </c>
      <c r="F45" s="50">
        <v>2074.5126529999998</v>
      </c>
      <c r="G45" s="62">
        <v>1761.184029</v>
      </c>
      <c r="H45" s="127">
        <v>1777.6205179999999</v>
      </c>
      <c r="I45" s="86">
        <v>83.287519349999997</v>
      </c>
      <c r="J45" s="50">
        <v>81.683202850000001</v>
      </c>
      <c r="K45" s="50">
        <v>107.88240988</v>
      </c>
      <c r="L45" s="50">
        <v>128.25987441999999</v>
      </c>
      <c r="M45" s="62">
        <v>116.20469419</v>
      </c>
      <c r="N45" s="101">
        <v>117.28919024</v>
      </c>
    </row>
    <row r="46" spans="1:14" s="182" customFormat="1" ht="15" customHeight="1" x14ac:dyDescent="0.2">
      <c r="A46" s="105" t="s">
        <v>113</v>
      </c>
      <c r="B46" s="95">
        <v>6600.6688244367506</v>
      </c>
      <c r="C46" s="50">
        <v>5589.389431009</v>
      </c>
      <c r="D46" s="50">
        <v>5523.4717160299997</v>
      </c>
      <c r="E46" s="50">
        <v>4459.7963207100001</v>
      </c>
      <c r="F46" s="50">
        <v>4474.4835899999998</v>
      </c>
      <c r="G46" s="62">
        <v>3511.6660026899999</v>
      </c>
      <c r="H46" s="127">
        <v>3622.35222325</v>
      </c>
      <c r="I46" s="86">
        <v>5590.5051868500004</v>
      </c>
      <c r="J46" s="50">
        <v>5523.4717162879533</v>
      </c>
      <c r="K46" s="50">
        <v>4459.7963209780619</v>
      </c>
      <c r="L46" s="50">
        <v>4474.483590230041</v>
      </c>
      <c r="M46" s="62">
        <v>3511.6660023300001</v>
      </c>
      <c r="N46" s="101">
        <v>3622.3522234400002</v>
      </c>
    </row>
    <row r="47" spans="1:14" s="182" customFormat="1" ht="15" customHeight="1" x14ac:dyDescent="0.2">
      <c r="A47" s="105" t="s">
        <v>114</v>
      </c>
      <c r="B47" s="95">
        <v>9043.6285180783361</v>
      </c>
      <c r="C47" s="50">
        <v>9044.5619549999992</v>
      </c>
      <c r="D47" s="50">
        <v>10808.010104999999</v>
      </c>
      <c r="E47" s="50">
        <v>16369.4192778</v>
      </c>
      <c r="F47" s="50">
        <v>19486.332898000001</v>
      </c>
      <c r="G47" s="62">
        <v>15434.306113000001</v>
      </c>
      <c r="H47" s="127">
        <v>16904.358766000001</v>
      </c>
      <c r="I47" s="86">
        <v>8822.9018156900001</v>
      </c>
      <c r="J47" s="50">
        <v>10697.85886393</v>
      </c>
      <c r="K47" s="50">
        <v>16342.176220679999</v>
      </c>
      <c r="L47" s="50">
        <v>19463.994107039998</v>
      </c>
      <c r="M47" s="62">
        <v>15405.12892429</v>
      </c>
      <c r="N47" s="101">
        <v>16874.763133569999</v>
      </c>
    </row>
    <row r="48" spans="1:14" s="182" customFormat="1" ht="15" customHeight="1" x14ac:dyDescent="0.2">
      <c r="A48" s="152" t="s">
        <v>123</v>
      </c>
      <c r="B48" s="148">
        <v>945116.93536188663</v>
      </c>
      <c r="C48" s="148">
        <v>917918.86944999394</v>
      </c>
      <c r="D48" s="148">
        <v>1076589.3078231516</v>
      </c>
      <c r="E48" s="148">
        <v>1186369.3755081831</v>
      </c>
      <c r="F48" s="148">
        <v>1376823.7160583106</v>
      </c>
      <c r="G48" s="148">
        <f>SUM(G4:G47)-G38</f>
        <v>1162498.9361027775</v>
      </c>
      <c r="H48" s="149">
        <f>SUM(H4:H47)-H38</f>
        <v>1200043.471707131</v>
      </c>
      <c r="I48" s="148">
        <v>809284.63970748626</v>
      </c>
      <c r="J48" s="148">
        <v>932068.92114432773</v>
      </c>
      <c r="K48" s="148">
        <v>1026278.8765549675</v>
      </c>
      <c r="L48" s="148">
        <v>1181244.6262903097</v>
      </c>
      <c r="M48" s="148">
        <f>SUM(M4:M47)-M38</f>
        <v>991443.35834443034</v>
      </c>
      <c r="N48" s="181">
        <f>SUM(N4:N47)-N38</f>
        <v>1023439.6832589953</v>
      </c>
    </row>
    <row r="49" spans="1:14" s="182" customFormat="1" ht="15" customHeight="1" x14ac:dyDescent="0.2">
      <c r="A49" s="105" t="s">
        <v>124</v>
      </c>
      <c r="B49" s="109">
        <v>703.23331299999995</v>
      </c>
      <c r="C49" s="62">
        <v>712.62926300000004</v>
      </c>
      <c r="D49" s="62">
        <v>908.72022500000003</v>
      </c>
      <c r="E49" s="62"/>
      <c r="F49" s="62" t="s">
        <v>164</v>
      </c>
      <c r="G49" s="62" t="s">
        <v>164</v>
      </c>
      <c r="H49" s="127" t="s">
        <v>164</v>
      </c>
      <c r="I49" s="115">
        <v>712.617929</v>
      </c>
      <c r="J49" s="62">
        <v>908.72022549999997</v>
      </c>
      <c r="K49" s="62"/>
      <c r="L49" s="62" t="s">
        <v>164</v>
      </c>
      <c r="M49" s="62" t="s">
        <v>164</v>
      </c>
      <c r="N49" s="101" t="s">
        <v>164</v>
      </c>
    </row>
    <row r="50" spans="1:14" s="182" customFormat="1" ht="15" customHeight="1" x14ac:dyDescent="0.2">
      <c r="A50" s="105" t="s">
        <v>75</v>
      </c>
      <c r="B50" s="109"/>
      <c r="C50" s="62"/>
      <c r="D50" s="62"/>
      <c r="E50" s="62">
        <v>607.28780300000005</v>
      </c>
      <c r="F50" s="62">
        <v>934.10333997659814</v>
      </c>
      <c r="G50" s="62">
        <v>854.83167727520004</v>
      </c>
      <c r="H50" s="127">
        <v>902.61245016500004</v>
      </c>
      <c r="I50" s="115"/>
      <c r="J50" s="62"/>
      <c r="K50" s="62">
        <v>607.28780300000005</v>
      </c>
      <c r="L50" s="62">
        <v>934.10334260118361</v>
      </c>
      <c r="M50" s="62">
        <v>854.83168020629603</v>
      </c>
      <c r="N50" s="101">
        <v>902.61245016500004</v>
      </c>
    </row>
    <row r="51" spans="1:14" s="182" customFormat="1" ht="15" customHeight="1" x14ac:dyDescent="0.2">
      <c r="A51" s="105" t="s">
        <v>78</v>
      </c>
      <c r="B51" s="109">
        <v>52382.624185668516</v>
      </c>
      <c r="C51" s="62">
        <v>5631.5699620997975</v>
      </c>
      <c r="D51" s="62">
        <v>4756.9993536129996</v>
      </c>
      <c r="E51" s="62">
        <v>6351.3201927299997</v>
      </c>
      <c r="F51" s="62">
        <v>7029.4641030270004</v>
      </c>
      <c r="G51" s="62">
        <v>4309.2111682499999</v>
      </c>
      <c r="H51" s="127">
        <v>4530.2208332999999</v>
      </c>
      <c r="I51" s="115">
        <v>5630.6029214618165</v>
      </c>
      <c r="J51" s="62">
        <v>4756.9993532984163</v>
      </c>
      <c r="K51" s="62">
        <v>6351.3201933823102</v>
      </c>
      <c r="L51" s="62">
        <v>7029.4641026678355</v>
      </c>
      <c r="M51" s="62">
        <v>4309.21116824</v>
      </c>
      <c r="N51" s="101">
        <v>4530.2208326399996</v>
      </c>
    </row>
    <row r="52" spans="1:14" s="182" customFormat="1" ht="15" customHeight="1" x14ac:dyDescent="0.2">
      <c r="A52" s="105" t="s">
        <v>163</v>
      </c>
      <c r="B52" s="109"/>
      <c r="C52" s="62"/>
      <c r="D52" s="62"/>
      <c r="E52" s="62"/>
      <c r="F52" s="62">
        <v>3699.2531829999998</v>
      </c>
      <c r="G52" s="62">
        <v>2942.0145259999999</v>
      </c>
      <c r="H52" s="127">
        <v>3182.3965680000001</v>
      </c>
      <c r="I52" s="115"/>
      <c r="J52" s="62"/>
      <c r="K52" s="62"/>
      <c r="L52" s="62">
        <v>3699.2531829999998</v>
      </c>
      <c r="M52" s="62">
        <v>2942.0145259999999</v>
      </c>
      <c r="N52" s="101">
        <v>3182.3965680000001</v>
      </c>
    </row>
    <row r="53" spans="1:14" s="182" customFormat="1" ht="15" customHeight="1" x14ac:dyDescent="0.2">
      <c r="A53" s="105" t="s">
        <v>82</v>
      </c>
      <c r="B53" s="109">
        <v>205278.26365023036</v>
      </c>
      <c r="C53" s="62">
        <v>170573.72293993417</v>
      </c>
      <c r="D53" s="62">
        <v>199526.02903409046</v>
      </c>
      <c r="E53" s="62">
        <v>191007.7998008781</v>
      </c>
      <c r="F53" s="62">
        <v>215835.47016878496</v>
      </c>
      <c r="G53" s="62">
        <v>111628.36609932508</v>
      </c>
      <c r="H53" s="127">
        <v>107698.43929469852</v>
      </c>
      <c r="I53" s="115">
        <v>170573.72292605037</v>
      </c>
      <c r="J53" s="62">
        <v>199526.02904640284</v>
      </c>
      <c r="K53" s="62">
        <v>191007.79981429016</v>
      </c>
      <c r="L53" s="62">
        <v>215835.47019096499</v>
      </c>
      <c r="M53" s="62">
        <v>111628.36609932508</v>
      </c>
      <c r="N53" s="101">
        <v>107698.43929469852</v>
      </c>
    </row>
    <row r="54" spans="1:14" s="182" customFormat="1" ht="15" customHeight="1" x14ac:dyDescent="0.2">
      <c r="A54" s="105" t="s">
        <v>86</v>
      </c>
      <c r="B54" s="109">
        <v>437.86335400000002</v>
      </c>
      <c r="C54" s="50">
        <v>366.12299400000001</v>
      </c>
      <c r="D54" s="50">
        <v>266.58094299999999</v>
      </c>
      <c r="E54" s="50">
        <v>333.08173900000003</v>
      </c>
      <c r="F54" s="50">
        <v>2174.3724889999999</v>
      </c>
      <c r="G54" s="62">
        <v>1335.1587340000001</v>
      </c>
      <c r="H54" s="127">
        <v>1320.131443</v>
      </c>
      <c r="I54" s="86">
        <v>291.45821139999998</v>
      </c>
      <c r="J54" s="50">
        <v>181.05668403000001</v>
      </c>
      <c r="K54" s="50">
        <v>216.47307258000001</v>
      </c>
      <c r="L54" s="50">
        <v>2013.4146961900001</v>
      </c>
      <c r="M54" s="62">
        <v>1206.78636987</v>
      </c>
      <c r="N54" s="101">
        <v>1186.70591749</v>
      </c>
    </row>
    <row r="55" spans="1:14" s="182" customFormat="1" ht="15" customHeight="1" x14ac:dyDescent="0.2">
      <c r="A55" s="105" t="s">
        <v>88</v>
      </c>
      <c r="B55" s="109">
        <v>152.19887399999999</v>
      </c>
      <c r="C55" s="50">
        <v>1570.0974859999999</v>
      </c>
      <c r="D55" s="50">
        <v>2234.0297860000001</v>
      </c>
      <c r="E55" s="50">
        <v>2481.7989990000001</v>
      </c>
      <c r="F55" s="50" t="s">
        <v>164</v>
      </c>
      <c r="G55" s="62" t="s">
        <v>164</v>
      </c>
      <c r="H55" s="127" t="s">
        <v>164</v>
      </c>
      <c r="I55" s="86">
        <v>1646.9720749999999</v>
      </c>
      <c r="J55" s="50">
        <v>2234.0297860000001</v>
      </c>
      <c r="K55" s="50">
        <v>2481.7989990000001</v>
      </c>
      <c r="L55" s="50" t="s">
        <v>164</v>
      </c>
      <c r="M55" s="62" t="s">
        <v>164</v>
      </c>
      <c r="N55" s="101" t="s">
        <v>164</v>
      </c>
    </row>
    <row r="56" spans="1:14" s="182" customFormat="1" ht="15" customHeight="1" x14ac:dyDescent="0.2">
      <c r="A56" s="105" t="s">
        <v>89</v>
      </c>
      <c r="B56" s="109">
        <v>358.73176100000001</v>
      </c>
      <c r="C56" s="50">
        <v>219.77225200000001</v>
      </c>
      <c r="D56" s="50">
        <v>354.21694600000001</v>
      </c>
      <c r="E56" s="50">
        <v>315.77166199999999</v>
      </c>
      <c r="F56" s="50">
        <v>377.26387399999999</v>
      </c>
      <c r="G56" s="62">
        <v>240.94930400000001</v>
      </c>
      <c r="H56" s="127">
        <v>250.52124800000001</v>
      </c>
      <c r="I56" s="86">
        <v>219.77428</v>
      </c>
      <c r="J56" s="50">
        <v>354.21694600000001</v>
      </c>
      <c r="K56" s="50">
        <v>315.77166199999999</v>
      </c>
      <c r="L56" s="50">
        <v>377.26387399999999</v>
      </c>
      <c r="M56" s="62">
        <v>240.94930400000001</v>
      </c>
      <c r="N56" s="101">
        <v>250.52124800000001</v>
      </c>
    </row>
    <row r="57" spans="1:14" s="182" customFormat="1" ht="15" customHeight="1" x14ac:dyDescent="0.2">
      <c r="A57" s="105" t="s">
        <v>90</v>
      </c>
      <c r="B57" s="109"/>
      <c r="C57" s="50">
        <v>1245.44810783</v>
      </c>
      <c r="D57" s="50">
        <v>1003.1850855</v>
      </c>
      <c r="E57" s="50">
        <v>5231.6491855000004</v>
      </c>
      <c r="F57" s="50">
        <v>8501.3639119100008</v>
      </c>
      <c r="G57" s="62">
        <v>7016.2480454799997</v>
      </c>
      <c r="H57" s="127">
        <v>6802.3384491899997</v>
      </c>
      <c r="I57" s="86">
        <v>1245.4481080200001</v>
      </c>
      <c r="J57" s="50">
        <v>1003.1850855</v>
      </c>
      <c r="K57" s="50">
        <v>4144.4758206300003</v>
      </c>
      <c r="L57" s="50">
        <v>7412.5051559599997</v>
      </c>
      <c r="M57" s="62">
        <v>7016.24804546</v>
      </c>
      <c r="N57" s="101">
        <v>6802.3384490300004</v>
      </c>
    </row>
    <row r="58" spans="1:14" s="182" customFormat="1" ht="15" customHeight="1" x14ac:dyDescent="0.2">
      <c r="A58" s="102" t="s">
        <v>92</v>
      </c>
      <c r="B58" s="109">
        <v>6879.8623741299998</v>
      </c>
      <c r="C58" s="50">
        <v>3521.8953505100003</v>
      </c>
      <c r="D58" s="50">
        <v>3522.95446829</v>
      </c>
      <c r="E58" s="50">
        <v>3338.9495358700001</v>
      </c>
      <c r="F58" s="50">
        <v>3245.1118899200001</v>
      </c>
      <c r="G58" s="62">
        <v>2855.8560665</v>
      </c>
      <c r="H58" s="127">
        <v>2898.8185378899998</v>
      </c>
      <c r="I58" s="115">
        <v>3521.8953505099998</v>
      </c>
      <c r="J58" s="62">
        <v>3522.9544683700001</v>
      </c>
      <c r="K58" s="62">
        <v>3338.9495351800001</v>
      </c>
      <c r="L58" s="62">
        <v>3245.11188958</v>
      </c>
      <c r="M58" s="62">
        <v>2855.8560660799999</v>
      </c>
      <c r="N58" s="101">
        <v>2898.8185381600001</v>
      </c>
    </row>
    <row r="59" spans="1:14" s="182" customFormat="1" ht="15" customHeight="1" x14ac:dyDescent="0.2">
      <c r="A59" s="105" t="s">
        <v>101</v>
      </c>
      <c r="B59" s="109">
        <v>21801.136579999999</v>
      </c>
      <c r="C59" s="50">
        <v>18786.657592</v>
      </c>
      <c r="D59" s="50">
        <v>18486.863105</v>
      </c>
      <c r="E59" s="50">
        <v>18948.137630000001</v>
      </c>
      <c r="F59" s="50">
        <v>21730.127128</v>
      </c>
      <c r="G59" s="62">
        <v>18077.924368</v>
      </c>
      <c r="H59" s="127">
        <v>19006.358468999999</v>
      </c>
      <c r="I59" s="115">
        <v>17479.169782699999</v>
      </c>
      <c r="J59" s="62">
        <v>16807.844627300001</v>
      </c>
      <c r="K59" s="62">
        <v>16632.703140900001</v>
      </c>
      <c r="L59" s="62">
        <v>19862.9872593</v>
      </c>
      <c r="M59" s="62">
        <v>16548.570557800002</v>
      </c>
      <c r="N59" s="101">
        <v>17444.022786599999</v>
      </c>
    </row>
    <row r="60" spans="1:14" s="182" customFormat="1" ht="15" customHeight="1" x14ac:dyDescent="0.2">
      <c r="A60" s="105" t="s">
        <v>102</v>
      </c>
      <c r="B60" s="109">
        <v>601797.84103213076</v>
      </c>
      <c r="C60" s="50">
        <v>559519.66500672745</v>
      </c>
      <c r="D60" s="50">
        <v>647455.49359689432</v>
      </c>
      <c r="E60" s="50">
        <v>638616.44273501122</v>
      </c>
      <c r="F60" s="50">
        <v>657010.38361254649</v>
      </c>
      <c r="G60" s="62">
        <v>546933.47030503675</v>
      </c>
      <c r="H60" s="127">
        <v>561971.8537104663</v>
      </c>
      <c r="I60" s="115">
        <v>501941.78013785538</v>
      </c>
      <c r="J60" s="62">
        <v>583168.40420730982</v>
      </c>
      <c r="K60" s="62">
        <v>555035.00872001564</v>
      </c>
      <c r="L60" s="62">
        <v>566477.8295192871</v>
      </c>
      <c r="M60" s="62">
        <v>462442.37682488468</v>
      </c>
      <c r="N60" s="101">
        <v>476567.35240121686</v>
      </c>
    </row>
    <row r="61" spans="1:14" s="182" customFormat="1" ht="15" customHeight="1" x14ac:dyDescent="0.2">
      <c r="A61" s="105" t="s">
        <v>103</v>
      </c>
      <c r="B61" s="109">
        <v>318530.10281090002</v>
      </c>
      <c r="C61" s="50">
        <v>279676.99550248997</v>
      </c>
      <c r="D61" s="50">
        <v>318302.12174069998</v>
      </c>
      <c r="E61" s="50">
        <v>317349.26991263998</v>
      </c>
      <c r="F61" s="50">
        <v>336467.14109324</v>
      </c>
      <c r="G61" s="62">
        <v>210126.71393209</v>
      </c>
      <c r="H61" s="127">
        <v>213545.36670704</v>
      </c>
      <c r="I61" s="115">
        <v>279339.65462848998</v>
      </c>
      <c r="J61" s="62">
        <v>318302.12173997</v>
      </c>
      <c r="K61" s="62">
        <v>317349.26991277002</v>
      </c>
      <c r="L61" s="62">
        <v>336467.14109324</v>
      </c>
      <c r="M61" s="62">
        <v>210126.71393110999</v>
      </c>
      <c r="N61" s="101">
        <v>213545.36670727999</v>
      </c>
    </row>
    <row r="62" spans="1:14" s="182" customFormat="1" ht="15" customHeight="1" x14ac:dyDescent="0.2">
      <c r="A62" s="105" t="s">
        <v>125</v>
      </c>
      <c r="B62" s="109"/>
      <c r="C62" s="62"/>
      <c r="D62" s="62"/>
      <c r="E62" s="62"/>
      <c r="F62" s="62" t="s">
        <v>164</v>
      </c>
      <c r="G62" s="62" t="s">
        <v>164</v>
      </c>
      <c r="H62" s="127" t="s">
        <v>164</v>
      </c>
      <c r="I62" s="115"/>
      <c r="J62" s="62"/>
      <c r="K62" s="62"/>
      <c r="L62" s="62" t="s">
        <v>164</v>
      </c>
      <c r="M62" s="62" t="s">
        <v>164</v>
      </c>
      <c r="N62" s="101" t="s">
        <v>164</v>
      </c>
    </row>
    <row r="63" spans="1:14" s="182" customFormat="1" ht="15" customHeight="1" x14ac:dyDescent="0.2">
      <c r="A63" s="105" t="s">
        <v>105</v>
      </c>
      <c r="B63" s="109">
        <v>17811.317478589557</v>
      </c>
      <c r="C63" s="62">
        <v>17249.269722581001</v>
      </c>
      <c r="D63" s="62">
        <v>15053.073253267614</v>
      </c>
      <c r="E63" s="62">
        <v>7633.8159609174336</v>
      </c>
      <c r="F63" s="62">
        <v>7797.673549307332</v>
      </c>
      <c r="G63" s="62">
        <v>7320.5947705345998</v>
      </c>
      <c r="H63" s="127">
        <v>7459.1468610702996</v>
      </c>
      <c r="I63" s="115">
        <v>17249.269722993238</v>
      </c>
      <c r="J63" s="62">
        <v>15053.073252045699</v>
      </c>
      <c r="K63" s="62">
        <v>7633.8159627111809</v>
      </c>
      <c r="L63" s="62">
        <v>7797.6735514291486</v>
      </c>
      <c r="M63" s="62">
        <v>7320.594771818106</v>
      </c>
      <c r="N63" s="101">
        <v>7459.1468587334566</v>
      </c>
    </row>
    <row r="64" spans="1:14" s="182" customFormat="1" ht="15" customHeight="1" x14ac:dyDescent="0.2">
      <c r="A64" s="105" t="s">
        <v>107</v>
      </c>
      <c r="B64" s="109">
        <v>1475.18608331</v>
      </c>
      <c r="C64" s="62">
        <v>1133.4691964000001</v>
      </c>
      <c r="D64" s="62">
        <v>1344.8966412</v>
      </c>
      <c r="E64" s="62">
        <v>1337.65986088</v>
      </c>
      <c r="F64" s="62">
        <v>1358.0506243</v>
      </c>
      <c r="G64" s="62">
        <v>1005.4212346</v>
      </c>
      <c r="H64" s="127">
        <v>1033.1464868</v>
      </c>
      <c r="I64" s="115">
        <v>1133.46919641</v>
      </c>
      <c r="J64" s="62">
        <v>1344.89664113</v>
      </c>
      <c r="K64" s="62">
        <v>1337.65986088</v>
      </c>
      <c r="L64" s="62">
        <v>1358.0506241999999</v>
      </c>
      <c r="M64" s="62">
        <v>1005.42123456</v>
      </c>
      <c r="N64" s="101">
        <v>1033.1464867899999</v>
      </c>
    </row>
    <row r="65" spans="1:14" s="182" customFormat="1" ht="15" customHeight="1" x14ac:dyDescent="0.2">
      <c r="A65" s="105" t="s">
        <v>111</v>
      </c>
      <c r="B65" s="109">
        <v>5593.8918880734727</v>
      </c>
      <c r="C65" s="62">
        <v>4090.8368724391189</v>
      </c>
      <c r="D65" s="62">
        <v>3637.6713613224624</v>
      </c>
      <c r="E65" s="62">
        <v>3207.6740237920485</v>
      </c>
      <c r="F65" s="62">
        <v>2964.2654993081778</v>
      </c>
      <c r="G65" s="62">
        <v>1548.5009710633319</v>
      </c>
      <c r="H65" s="127">
        <v>1606.24394316238</v>
      </c>
      <c r="I65" s="115">
        <v>4090.8368716649379</v>
      </c>
      <c r="J65" s="62">
        <v>3637.6713610594416</v>
      </c>
      <c r="K65" s="62">
        <v>3207.6740239782412</v>
      </c>
      <c r="L65" s="62">
        <v>2964.2654993210144</v>
      </c>
      <c r="M65" s="62">
        <v>1548.5009711384221</v>
      </c>
      <c r="N65" s="101">
        <v>1606.2439430907091</v>
      </c>
    </row>
    <row r="66" spans="1:14" s="182" customFormat="1" ht="15" customHeight="1" x14ac:dyDescent="0.2">
      <c r="A66" s="105" t="s">
        <v>114</v>
      </c>
      <c r="B66" s="109">
        <v>1596.640189</v>
      </c>
      <c r="C66" s="62">
        <v>1546.9305649999999</v>
      </c>
      <c r="D66" s="62">
        <v>640.76029400000004</v>
      </c>
      <c r="E66" s="62"/>
      <c r="F66" s="62"/>
      <c r="G66" s="62"/>
      <c r="H66" s="127"/>
      <c r="I66" s="115">
        <v>1546.9305647000001</v>
      </c>
      <c r="J66" s="62">
        <v>640.76029370000003</v>
      </c>
      <c r="K66" s="62"/>
      <c r="L66" s="62"/>
      <c r="M66" s="62"/>
      <c r="N66" s="101"/>
    </row>
    <row r="67" spans="1:14" s="182" customFormat="1" ht="15" customHeight="1" x14ac:dyDescent="0.2">
      <c r="A67" s="147" t="s">
        <v>126</v>
      </c>
      <c r="B67" s="142">
        <v>1234798.8935740327</v>
      </c>
      <c r="C67" s="143">
        <v>1065845.0828130115</v>
      </c>
      <c r="D67" s="143">
        <v>1217493.5958338778</v>
      </c>
      <c r="E67" s="143">
        <v>1196153.3712382189</v>
      </c>
      <c r="F67" s="143">
        <v>1269124.0444663204</v>
      </c>
      <c r="G67" s="143">
        <f>SUM(G49:G66)</f>
        <v>916195.26120215491</v>
      </c>
      <c r="H67" s="144">
        <f>SUM(H49:H66)</f>
        <v>932207.59500178252</v>
      </c>
      <c r="I67" s="145">
        <v>1006623.6027062559</v>
      </c>
      <c r="J67" s="143">
        <v>1151441.9637176164</v>
      </c>
      <c r="K67" s="143">
        <v>1109052.7207183177</v>
      </c>
      <c r="L67" s="143">
        <v>1175474.5339817412</v>
      </c>
      <c r="M67" s="143">
        <f>SUM(M49:M66)</f>
        <v>830046.44155049266</v>
      </c>
      <c r="N67" s="141">
        <f>SUM(N49:N66)</f>
        <v>845107.33248189453</v>
      </c>
    </row>
    <row r="68" spans="1:14" s="182" customFormat="1" ht="15" customHeight="1" x14ac:dyDescent="0.2">
      <c r="A68" s="105" t="s">
        <v>165</v>
      </c>
      <c r="B68" s="109"/>
      <c r="C68" s="62"/>
      <c r="D68" s="62"/>
      <c r="E68" s="62">
        <v>267.78658486533323</v>
      </c>
      <c r="F68" s="62">
        <v>587.58178290195383</v>
      </c>
      <c r="G68" s="62">
        <v>522.32605634480001</v>
      </c>
      <c r="H68" s="127">
        <v>567.89619313779997</v>
      </c>
      <c r="I68" s="115"/>
      <c r="J68" s="62"/>
      <c r="K68" s="62">
        <v>267.78658486533323</v>
      </c>
      <c r="L68" s="62">
        <v>587.58178540105507</v>
      </c>
      <c r="M68" s="62">
        <v>522.32605795478798</v>
      </c>
      <c r="N68" s="101">
        <v>567.89619313779997</v>
      </c>
    </row>
    <row r="69" spans="1:14" s="182" customFormat="1" ht="15" customHeight="1" x14ac:dyDescent="0.2">
      <c r="A69" s="105" t="s">
        <v>127</v>
      </c>
      <c r="B69" s="109">
        <v>44638.05806877101</v>
      </c>
      <c r="C69" s="62">
        <v>49731.415893401907</v>
      </c>
      <c r="D69" s="62">
        <v>59500.831940069009</v>
      </c>
      <c r="E69" s="62">
        <v>62078.979852959957</v>
      </c>
      <c r="F69" s="62">
        <v>72710.271380056598</v>
      </c>
      <c r="G69" s="62">
        <v>65308.549682282872</v>
      </c>
      <c r="H69" s="127">
        <v>65667.257441404305</v>
      </c>
      <c r="I69" s="115">
        <v>47284.024389057544</v>
      </c>
      <c r="J69" s="62">
        <v>56654.398740750046</v>
      </c>
      <c r="K69" s="62">
        <v>59437.151415006796</v>
      </c>
      <c r="L69" s="62">
        <v>69815.732472475371</v>
      </c>
      <c r="M69" s="62">
        <v>62991.759398441267</v>
      </c>
      <c r="N69" s="101">
        <v>63314.695727726757</v>
      </c>
    </row>
    <row r="70" spans="1:14" s="182" customFormat="1" ht="15" customHeight="1" x14ac:dyDescent="0.2">
      <c r="A70" s="105" t="s">
        <v>128</v>
      </c>
      <c r="B70" s="109">
        <v>23.051094140076327</v>
      </c>
      <c r="C70" s="62">
        <v>23.389716452082915</v>
      </c>
      <c r="D70" s="62">
        <v>10.779811677257431</v>
      </c>
      <c r="E70" s="62">
        <v>0</v>
      </c>
      <c r="F70" s="62"/>
      <c r="G70" s="62" t="s">
        <v>164</v>
      </c>
      <c r="H70" s="127" t="s">
        <v>164</v>
      </c>
      <c r="I70" s="115">
        <v>23.389716532656792</v>
      </c>
      <c r="J70" s="62">
        <v>10.779811616623297</v>
      </c>
      <c r="K70" s="62">
        <v>0</v>
      </c>
      <c r="L70" s="62"/>
      <c r="M70" s="62" t="s">
        <v>164</v>
      </c>
      <c r="N70" s="101" t="s">
        <v>164</v>
      </c>
    </row>
    <row r="71" spans="1:14" s="182" customFormat="1" ht="15" customHeight="1" x14ac:dyDescent="0.2">
      <c r="A71" s="105" t="s">
        <v>161</v>
      </c>
      <c r="B71" s="109"/>
      <c r="C71" s="62"/>
      <c r="D71" s="62"/>
      <c r="E71" s="62"/>
      <c r="F71" s="62">
        <v>468.00159600000001</v>
      </c>
      <c r="G71" s="62">
        <v>484.48247500000002</v>
      </c>
      <c r="H71" s="127">
        <v>572.88418200000001</v>
      </c>
      <c r="I71" s="115"/>
      <c r="J71" s="62"/>
      <c r="K71" s="62"/>
      <c r="L71" s="62">
        <v>468.00159600000001</v>
      </c>
      <c r="M71" s="62">
        <v>484.48247500000002</v>
      </c>
      <c r="N71" s="101">
        <v>572.88418200000001</v>
      </c>
    </row>
    <row r="72" spans="1:14" s="182" customFormat="1" ht="15" customHeight="1" x14ac:dyDescent="0.2">
      <c r="A72" s="105" t="s">
        <v>129</v>
      </c>
      <c r="B72" s="109">
        <v>8285.6748911003288</v>
      </c>
      <c r="C72" s="62">
        <v>7053.8376087251454</v>
      </c>
      <c r="D72" s="62">
        <v>9369.6174457287379</v>
      </c>
      <c r="E72" s="62">
        <v>8159.5718368269427</v>
      </c>
      <c r="F72" s="62">
        <v>8648.7653068354721</v>
      </c>
      <c r="G72" s="62">
        <v>5213.2622499087793</v>
      </c>
      <c r="H72" s="127">
        <v>5287.9652197144787</v>
      </c>
      <c r="I72" s="115">
        <v>5657.8087017233802</v>
      </c>
      <c r="J72" s="62">
        <v>5766.9710630809977</v>
      </c>
      <c r="K72" s="62">
        <v>4722.9105405409528</v>
      </c>
      <c r="L72" s="62">
        <v>4984.6446093646937</v>
      </c>
      <c r="M72" s="62">
        <v>1988.593261311267</v>
      </c>
      <c r="N72" s="101">
        <v>1991.4745885428019</v>
      </c>
    </row>
    <row r="73" spans="1:14" s="182" customFormat="1" ht="15" customHeight="1" x14ac:dyDescent="0.2">
      <c r="A73" s="105" t="s">
        <v>218</v>
      </c>
      <c r="B73" s="109"/>
      <c r="C73" s="62"/>
      <c r="D73" s="62"/>
      <c r="E73" s="62"/>
      <c r="F73" s="62"/>
      <c r="G73" s="62">
        <v>1985.5009087999999</v>
      </c>
      <c r="H73" s="127">
        <v>1968.9858899000001</v>
      </c>
      <c r="I73" s="115"/>
      <c r="J73" s="62"/>
      <c r="K73" s="62"/>
      <c r="L73" s="62"/>
      <c r="M73" s="62">
        <v>1337.8618809699999</v>
      </c>
      <c r="N73" s="101">
        <v>1302.03627091</v>
      </c>
    </row>
    <row r="74" spans="1:14" s="182" customFormat="1" ht="15" customHeight="1" x14ac:dyDescent="0.2">
      <c r="A74" s="105" t="s">
        <v>219</v>
      </c>
      <c r="B74" s="109"/>
      <c r="C74" s="62"/>
      <c r="D74" s="62"/>
      <c r="E74" s="62"/>
      <c r="F74" s="62"/>
      <c r="G74" s="62">
        <v>24.788695000000001</v>
      </c>
      <c r="H74" s="127">
        <v>24.938780999999999</v>
      </c>
      <c r="I74" s="115"/>
      <c r="J74" s="62"/>
      <c r="K74" s="62"/>
      <c r="L74" s="62"/>
      <c r="M74" s="62">
        <v>24.788694759999998</v>
      </c>
      <c r="N74" s="101">
        <v>24.938780619999999</v>
      </c>
    </row>
    <row r="75" spans="1:14" s="182" customFormat="1" ht="15" customHeight="1" x14ac:dyDescent="0.2">
      <c r="A75" s="105" t="s">
        <v>130</v>
      </c>
      <c r="B75" s="109">
        <v>2977.2609624374113</v>
      </c>
      <c r="C75" s="62">
        <v>1363.9302645197281</v>
      </c>
      <c r="D75" s="62">
        <v>1213.3863750924158</v>
      </c>
      <c r="E75" s="62">
        <v>1040.2624664255102</v>
      </c>
      <c r="F75" s="62">
        <v>677.42721419519648</v>
      </c>
      <c r="G75" s="62">
        <v>420.192856521252</v>
      </c>
      <c r="H75" s="127">
        <v>443.64024512144601</v>
      </c>
      <c r="I75" s="115">
        <v>1363.9302639949267</v>
      </c>
      <c r="J75" s="62">
        <v>1213.3863752246484</v>
      </c>
      <c r="K75" s="62">
        <v>1040.2624668618389</v>
      </c>
      <c r="L75" s="62">
        <v>677.42721443742914</v>
      </c>
      <c r="M75" s="62">
        <v>420.192856521252</v>
      </c>
      <c r="N75" s="101">
        <v>443.64024512144601</v>
      </c>
    </row>
    <row r="76" spans="1:14" s="182" customFormat="1" ht="15" customHeight="1" x14ac:dyDescent="0.2">
      <c r="A76" s="147" t="s">
        <v>202</v>
      </c>
      <c r="B76" s="142">
        <v>55924.045016448821</v>
      </c>
      <c r="C76" s="143">
        <v>58172.573483098859</v>
      </c>
      <c r="D76" s="143">
        <v>70094.615572567433</v>
      </c>
      <c r="E76" s="143">
        <v>71278.814156212407</v>
      </c>
      <c r="F76" s="143">
        <v>83092.047279989216</v>
      </c>
      <c r="G76" s="143">
        <f>SUM(G68:G75)</f>
        <v>73959.102923857688</v>
      </c>
      <c r="H76" s="144">
        <f>SUM(H68:H75)</f>
        <v>74533.567952278026</v>
      </c>
      <c r="I76" s="145">
        <v>54329.153071308501</v>
      </c>
      <c r="J76" s="143">
        <v>63645.535990672317</v>
      </c>
      <c r="K76" s="143">
        <v>65200.324422409583</v>
      </c>
      <c r="L76" s="143">
        <v>76533.387677678547</v>
      </c>
      <c r="M76" s="143">
        <f>SUM(M68:M75)</f>
        <v>67770.004624958572</v>
      </c>
      <c r="N76" s="141">
        <f>SUM(N68:N75)</f>
        <v>68217.565988058806</v>
      </c>
    </row>
    <row r="77" spans="1:14" s="182" customFormat="1" ht="15" customHeight="1" x14ac:dyDescent="0.2">
      <c r="A77" s="29" t="s">
        <v>200</v>
      </c>
      <c r="B77" s="30"/>
      <c r="C77" s="30"/>
      <c r="D77" s="30"/>
      <c r="E77" s="30"/>
      <c r="F77" s="30"/>
      <c r="G77" s="30"/>
      <c r="H77" s="30"/>
      <c r="I77" s="29"/>
      <c r="J77" s="29"/>
      <c r="K77" s="29"/>
      <c r="L77" s="29"/>
      <c r="M77" s="29"/>
      <c r="N77" s="184"/>
    </row>
    <row r="78" spans="1:14" s="182" customFormat="1" ht="15" customHeight="1" thickBot="1" x14ac:dyDescent="0.25">
      <c r="A78" s="21" t="s">
        <v>199</v>
      </c>
      <c r="B78" s="31"/>
      <c r="C78" s="31"/>
      <c r="D78" s="31"/>
      <c r="E78" s="31"/>
      <c r="F78" s="31"/>
      <c r="G78" s="31"/>
      <c r="H78" s="31"/>
      <c r="I78" s="31"/>
      <c r="J78" s="21"/>
      <c r="K78" s="21"/>
      <c r="L78" s="21"/>
      <c r="M78" s="21"/>
      <c r="N78" s="185"/>
    </row>
    <row r="79" spans="1:14" s="182" customFormat="1" ht="15" customHeight="1" x14ac:dyDescent="0.2">
      <c r="A79" s="252" t="s">
        <v>157</v>
      </c>
      <c r="B79" s="253"/>
      <c r="C79" s="253"/>
      <c r="D79" s="253"/>
      <c r="E79" s="253"/>
      <c r="F79" s="253"/>
      <c r="G79" s="253"/>
      <c r="H79" s="253"/>
      <c r="I79" s="253"/>
      <c r="J79" s="253"/>
      <c r="K79" s="253"/>
      <c r="L79" s="253"/>
      <c r="M79" s="253"/>
      <c r="N79" s="254"/>
    </row>
  </sheetData>
  <mergeCells count="4">
    <mergeCell ref="A1:N1"/>
    <mergeCell ref="I2:N2"/>
    <mergeCell ref="A79:N79"/>
    <mergeCell ref="B2:H2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tabColor rgb="FF710B1E"/>
  </sheetPr>
  <dimension ref="A1:O51"/>
  <sheetViews>
    <sheetView zoomScaleNormal="100" workbookViewId="0">
      <selection sqref="A1:O1"/>
    </sheetView>
  </sheetViews>
  <sheetFormatPr defaultColWidth="0" defaultRowHeight="13.5" zeroHeight="1" x14ac:dyDescent="0.2"/>
  <cols>
    <col min="1" max="1" width="43.7109375" style="169" customWidth="1"/>
    <col min="2" max="15" width="13.7109375" style="169" customWidth="1"/>
    <col min="16" max="16384" width="9.140625" style="171" hidden="1"/>
  </cols>
  <sheetData>
    <row r="1" spans="1:15" ht="24" customHeight="1" x14ac:dyDescent="0.2">
      <c r="A1" s="224" t="s">
        <v>185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1:15" ht="24" customHeight="1" x14ac:dyDescent="0.2">
      <c r="A2" s="153"/>
      <c r="B2" s="260" t="s">
        <v>62</v>
      </c>
      <c r="C2" s="261"/>
      <c r="D2" s="261"/>
      <c r="E2" s="261"/>
      <c r="F2" s="261"/>
      <c r="G2" s="261"/>
      <c r="H2" s="261"/>
      <c r="I2" s="262"/>
      <c r="J2" s="255" t="s">
        <v>63</v>
      </c>
      <c r="K2" s="256"/>
      <c r="L2" s="256"/>
      <c r="M2" s="256"/>
      <c r="N2" s="256"/>
      <c r="O2" s="256"/>
    </row>
    <row r="3" spans="1:15" s="182" customFormat="1" ht="15" customHeight="1" x14ac:dyDescent="0.2">
      <c r="A3" s="100" t="s">
        <v>64</v>
      </c>
      <c r="B3" s="133">
        <v>2017</v>
      </c>
      <c r="C3" s="72">
        <v>2018</v>
      </c>
      <c r="D3" s="72">
        <v>2019</v>
      </c>
      <c r="E3" s="72">
        <v>2020</v>
      </c>
      <c r="F3" s="72">
        <v>2021</v>
      </c>
      <c r="G3" s="72" t="s">
        <v>221</v>
      </c>
      <c r="H3" s="72" t="s">
        <v>222</v>
      </c>
      <c r="I3" s="137" t="s">
        <v>65</v>
      </c>
      <c r="J3" s="135">
        <v>2019</v>
      </c>
      <c r="K3" s="72">
        <v>2020</v>
      </c>
      <c r="L3" s="72">
        <v>2021</v>
      </c>
      <c r="M3" s="72" t="s">
        <v>221</v>
      </c>
      <c r="N3" s="72" t="s">
        <v>222</v>
      </c>
      <c r="O3" s="187" t="s">
        <v>65</v>
      </c>
    </row>
    <row r="4" spans="1:15" s="182" customFormat="1" ht="15" customHeight="1" x14ac:dyDescent="0.2">
      <c r="A4" s="105" t="s">
        <v>75</v>
      </c>
      <c r="B4" s="134">
        <v>484.36183620000003</v>
      </c>
      <c r="C4" s="46">
        <v>257.82714800000002</v>
      </c>
      <c r="D4" s="46">
        <v>402.95310899999998</v>
      </c>
      <c r="E4" s="46">
        <v>464.80920700000001</v>
      </c>
      <c r="F4" s="46">
        <v>284.76484799999997</v>
      </c>
      <c r="G4" s="46">
        <v>11.34329</v>
      </c>
      <c r="H4" s="46">
        <v>48.959522069999998</v>
      </c>
      <c r="I4" s="138">
        <v>105.61539107</v>
      </c>
      <c r="J4" s="136">
        <v>402.95310899999998</v>
      </c>
      <c r="K4" s="46">
        <v>464.80920700000001</v>
      </c>
      <c r="L4" s="46">
        <v>284.76484799999997</v>
      </c>
      <c r="M4" s="46">
        <v>11.34329</v>
      </c>
      <c r="N4" s="46">
        <v>48.959522069999998</v>
      </c>
      <c r="O4" s="177">
        <v>105.61539107</v>
      </c>
    </row>
    <row r="5" spans="1:15" s="182" customFormat="1" ht="15" customHeight="1" x14ac:dyDescent="0.2">
      <c r="A5" s="105" t="s">
        <v>76</v>
      </c>
      <c r="B5" s="134">
        <v>107.99519608</v>
      </c>
      <c r="C5" s="46">
        <v>18.473941279999998</v>
      </c>
      <c r="D5" s="46">
        <v>-99.051822060000006</v>
      </c>
      <c r="E5" s="46">
        <v>293.73405219</v>
      </c>
      <c r="F5" s="46">
        <v>-3836.3618188700002</v>
      </c>
      <c r="G5" s="46"/>
      <c r="H5" s="46"/>
      <c r="I5" s="138"/>
      <c r="J5" s="136">
        <v>-87.614747870000002</v>
      </c>
      <c r="K5" s="46">
        <v>298.33218821000003</v>
      </c>
      <c r="L5" s="46">
        <v>-3654.112430311</v>
      </c>
      <c r="M5" s="46"/>
      <c r="N5" s="46"/>
      <c r="O5" s="177"/>
    </row>
    <row r="6" spans="1:15" s="182" customFormat="1" ht="15" customHeight="1" x14ac:dyDescent="0.2">
      <c r="A6" s="105" t="s">
        <v>77</v>
      </c>
      <c r="B6" s="134">
        <v>64.907207999999997</v>
      </c>
      <c r="C6" s="46">
        <v>-146.58642377999999</v>
      </c>
      <c r="D6" s="46"/>
      <c r="E6" s="46"/>
      <c r="F6" s="46" t="s">
        <v>164</v>
      </c>
      <c r="G6" s="46" t="s">
        <v>164</v>
      </c>
      <c r="H6" s="46" t="s">
        <v>164</v>
      </c>
      <c r="I6" s="138" t="s">
        <v>164</v>
      </c>
      <c r="J6" s="136"/>
      <c r="K6" s="46"/>
      <c r="L6" s="46" t="s">
        <v>164</v>
      </c>
      <c r="M6" s="46" t="s">
        <v>164</v>
      </c>
      <c r="N6" s="46" t="s">
        <v>164</v>
      </c>
      <c r="O6" s="177" t="s">
        <v>164</v>
      </c>
    </row>
    <row r="7" spans="1:15" s="182" customFormat="1" ht="15" customHeight="1" x14ac:dyDescent="0.2">
      <c r="A7" s="105" t="s">
        <v>78</v>
      </c>
      <c r="B7" s="134">
        <v>650.21791137894002</v>
      </c>
      <c r="C7" s="46">
        <v>3207.48790203915</v>
      </c>
      <c r="D7" s="46">
        <v>13252.50788721</v>
      </c>
      <c r="E7" s="46">
        <v>13266.93704699</v>
      </c>
      <c r="F7" s="46">
        <v>10619.946402240001</v>
      </c>
      <c r="G7" s="46">
        <v>-917.84936587000004</v>
      </c>
      <c r="H7" s="46">
        <v>568.56565355999999</v>
      </c>
      <c r="I7" s="138">
        <v>2230.06990937</v>
      </c>
      <c r="J7" s="136">
        <v>11372.471489423</v>
      </c>
      <c r="K7" s="46">
        <v>9322.7122763320003</v>
      </c>
      <c r="L7" s="46">
        <v>7965.3648746959998</v>
      </c>
      <c r="M7" s="46">
        <v>-415.86824489000003</v>
      </c>
      <c r="N7" s="46">
        <v>530.31642895000005</v>
      </c>
      <c r="O7" s="177">
        <v>2375.6024486649999</v>
      </c>
    </row>
    <row r="8" spans="1:15" s="182" customFormat="1" ht="15" customHeight="1" x14ac:dyDescent="0.2">
      <c r="A8" s="102" t="s">
        <v>79</v>
      </c>
      <c r="B8" s="134">
        <v>66.028684859999998</v>
      </c>
      <c r="C8" s="46">
        <v>-13.20853455</v>
      </c>
      <c r="D8" s="46">
        <v>465.71181976000003</v>
      </c>
      <c r="E8" s="46">
        <v>407.76347404000001</v>
      </c>
      <c r="F8" s="46">
        <v>-412.44758101000002</v>
      </c>
      <c r="G8" s="46" t="s">
        <v>164</v>
      </c>
      <c r="H8" s="46" t="s">
        <v>164</v>
      </c>
      <c r="I8" s="138" t="s">
        <v>164</v>
      </c>
      <c r="J8" s="136">
        <v>465.71181976000003</v>
      </c>
      <c r="K8" s="46">
        <v>433.67445982999999</v>
      </c>
      <c r="L8" s="46">
        <v>-412.44758101000002</v>
      </c>
      <c r="M8" s="46" t="s">
        <v>164</v>
      </c>
      <c r="N8" s="46" t="s">
        <v>164</v>
      </c>
      <c r="O8" s="177" t="s">
        <v>164</v>
      </c>
    </row>
    <row r="9" spans="1:15" s="182" customFormat="1" ht="15" customHeight="1" x14ac:dyDescent="0.2">
      <c r="A9" s="105" t="s">
        <v>80</v>
      </c>
      <c r="B9" s="134">
        <v>959.68739288999996</v>
      </c>
      <c r="C9" s="46">
        <v>1115.7964167800001</v>
      </c>
      <c r="D9" s="46">
        <v>3409.5925940000002</v>
      </c>
      <c r="E9" s="46">
        <v>2564.6325376200002</v>
      </c>
      <c r="F9" s="46">
        <v>274.59062410000001</v>
      </c>
      <c r="G9" s="46">
        <v>-23.521040200000002</v>
      </c>
      <c r="H9" s="46">
        <v>-20.102766460000002</v>
      </c>
      <c r="I9" s="138">
        <v>-3.04480511</v>
      </c>
      <c r="J9" s="136">
        <v>3409.5925940000002</v>
      </c>
      <c r="K9" s="46">
        <v>2564.6325378000001</v>
      </c>
      <c r="L9" s="46">
        <v>274.59062427999999</v>
      </c>
      <c r="M9" s="46">
        <v>-23.5210401</v>
      </c>
      <c r="N9" s="46">
        <v>-20.102766580000001</v>
      </c>
      <c r="O9" s="177">
        <v>-3.0448051899999999</v>
      </c>
    </row>
    <row r="10" spans="1:15" s="182" customFormat="1" ht="15" customHeight="1" x14ac:dyDescent="0.2">
      <c r="A10" s="105" t="s">
        <v>81</v>
      </c>
      <c r="B10" s="134">
        <v>-1504.8090627700001</v>
      </c>
      <c r="C10" s="46">
        <v>620.64261341999998</v>
      </c>
      <c r="D10" s="46">
        <v>-273.46895532999997</v>
      </c>
      <c r="E10" s="46">
        <v>605.71003049000001</v>
      </c>
      <c r="F10" s="46">
        <v>836.68722609999998</v>
      </c>
      <c r="G10" s="46">
        <v>-53.641646809999997</v>
      </c>
      <c r="H10" s="46">
        <v>-10.73632624</v>
      </c>
      <c r="I10" s="138">
        <v>-113.33369341</v>
      </c>
      <c r="J10" s="136">
        <v>-273.46895532999997</v>
      </c>
      <c r="K10" s="46">
        <v>891.17478613000003</v>
      </c>
      <c r="L10" s="46">
        <v>836.68722609999998</v>
      </c>
      <c r="M10" s="46">
        <v>-53.641646809999997</v>
      </c>
      <c r="N10" s="46">
        <v>-10.73632624</v>
      </c>
      <c r="O10" s="177">
        <v>-113.33369341</v>
      </c>
    </row>
    <row r="11" spans="1:15" s="182" customFormat="1" ht="15" customHeight="1" x14ac:dyDescent="0.2">
      <c r="A11" s="105" t="s">
        <v>163</v>
      </c>
      <c r="B11" s="134"/>
      <c r="C11" s="46"/>
      <c r="D11" s="46"/>
      <c r="E11" s="46">
        <v>48.693629999999999</v>
      </c>
      <c r="F11" s="46">
        <v>156.145475</v>
      </c>
      <c r="G11" s="46">
        <v>0</v>
      </c>
      <c r="H11" s="46">
        <v>0</v>
      </c>
      <c r="I11" s="138">
        <v>31.923669</v>
      </c>
      <c r="J11" s="136"/>
      <c r="K11" s="46">
        <v>48.693629999999999</v>
      </c>
      <c r="L11" s="46">
        <v>156.145475</v>
      </c>
      <c r="M11" s="46">
        <v>0</v>
      </c>
      <c r="N11" s="46">
        <v>0</v>
      </c>
      <c r="O11" s="177">
        <v>31.923669</v>
      </c>
    </row>
    <row r="12" spans="1:15" s="182" customFormat="1" ht="15" customHeight="1" x14ac:dyDescent="0.2">
      <c r="A12" s="105" t="s">
        <v>82</v>
      </c>
      <c r="B12" s="134">
        <v>-7334.7431166337437</v>
      </c>
      <c r="C12" s="46">
        <v>8342.4208868401674</v>
      </c>
      <c r="D12" s="46">
        <v>-14229.7167663864</v>
      </c>
      <c r="E12" s="46">
        <v>-4052.8916836919975</v>
      </c>
      <c r="F12" s="46">
        <v>4953.2253125133702</v>
      </c>
      <c r="G12" s="46">
        <v>-843.22677999579196</v>
      </c>
      <c r="H12" s="46">
        <v>-2182.9409418213259</v>
      </c>
      <c r="I12" s="138">
        <v>-11335.321596060208</v>
      </c>
      <c r="J12" s="136">
        <v>-8619.4590026619007</v>
      </c>
      <c r="K12" s="46">
        <v>-3058.9087946768482</v>
      </c>
      <c r="L12" s="46">
        <v>690.28282460627872</v>
      </c>
      <c r="M12" s="46">
        <v>-851.62424822034404</v>
      </c>
      <c r="N12" s="46">
        <v>-2188.9676260438282</v>
      </c>
      <c r="O12" s="177">
        <v>-10294.324648917433</v>
      </c>
    </row>
    <row r="13" spans="1:15" s="182" customFormat="1" ht="15" customHeight="1" x14ac:dyDescent="0.2">
      <c r="A13" s="105" t="s">
        <v>83</v>
      </c>
      <c r="B13" s="134">
        <v>156.39819700000001</v>
      </c>
      <c r="C13" s="46">
        <v>77.651287999999994</v>
      </c>
      <c r="D13" s="46">
        <v>6.3620210000000004</v>
      </c>
      <c r="E13" s="46">
        <v>45.470066000000003</v>
      </c>
      <c r="F13" s="46">
        <v>0.40394999999999998</v>
      </c>
      <c r="G13" s="46">
        <v>0</v>
      </c>
      <c r="H13" s="46">
        <v>0</v>
      </c>
      <c r="I13" s="138">
        <v>-89.132549999999995</v>
      </c>
      <c r="J13" s="136">
        <v>6.3620210000000004</v>
      </c>
      <c r="K13" s="46">
        <v>45.470066000000003</v>
      </c>
      <c r="L13" s="46">
        <v>0.40394999999999998</v>
      </c>
      <c r="M13" s="46">
        <v>0</v>
      </c>
      <c r="N13" s="46">
        <v>0</v>
      </c>
      <c r="O13" s="177">
        <v>-89.132549999999995</v>
      </c>
    </row>
    <row r="14" spans="1:15" s="182" customFormat="1" ht="15" customHeight="1" x14ac:dyDescent="0.2">
      <c r="A14" s="105" t="s">
        <v>84</v>
      </c>
      <c r="B14" s="134">
        <v>5072.9736579999999</v>
      </c>
      <c r="C14" s="46">
        <v>1064.6447350000001</v>
      </c>
      <c r="D14" s="46">
        <v>4918.483424</v>
      </c>
      <c r="E14" s="46">
        <v>8434.9647120000009</v>
      </c>
      <c r="F14" s="46">
        <v>-7972.3963640000002</v>
      </c>
      <c r="G14" s="46">
        <v>666.25532999999996</v>
      </c>
      <c r="H14" s="46">
        <v>-417.86914400000001</v>
      </c>
      <c r="I14" s="138">
        <v>-8456.0300850000003</v>
      </c>
      <c r="J14" s="136">
        <v>4393.7006039999997</v>
      </c>
      <c r="K14" s="46">
        <v>6287.6394799999998</v>
      </c>
      <c r="L14" s="46">
        <v>-3814.3364630000001</v>
      </c>
      <c r="M14" s="46">
        <v>-80.961816999999996</v>
      </c>
      <c r="N14" s="46">
        <v>408.433538</v>
      </c>
      <c r="O14" s="177">
        <v>-3593.9696739999999</v>
      </c>
    </row>
    <row r="15" spans="1:15" s="182" customFormat="1" ht="15" customHeight="1" x14ac:dyDescent="0.2">
      <c r="A15" s="105" t="s">
        <v>85</v>
      </c>
      <c r="B15" s="134">
        <v>588.86520299999995</v>
      </c>
      <c r="C15" s="46">
        <v>-413.88964399999998</v>
      </c>
      <c r="D15" s="46">
        <v>-432.79768000000001</v>
      </c>
      <c r="E15" s="46">
        <v>-221.72614300000001</v>
      </c>
      <c r="F15" s="46">
        <v>-118.862127</v>
      </c>
      <c r="G15" s="46">
        <v>-6.5930999999999997</v>
      </c>
      <c r="H15" s="46">
        <v>-13.65865</v>
      </c>
      <c r="I15" s="138">
        <v>-76.631045999999998</v>
      </c>
      <c r="J15" s="136">
        <v>-432.79768000000001</v>
      </c>
      <c r="K15" s="46">
        <v>-221.72614300000001</v>
      </c>
      <c r="L15" s="46">
        <v>-118.862127</v>
      </c>
      <c r="M15" s="46">
        <v>-6.5930999999999997</v>
      </c>
      <c r="N15" s="46">
        <v>-13.65865</v>
      </c>
      <c r="O15" s="177">
        <v>-76.631045999999998</v>
      </c>
    </row>
    <row r="16" spans="1:15" s="182" customFormat="1" ht="15" customHeight="1" x14ac:dyDescent="0.2">
      <c r="A16" s="105" t="s">
        <v>162</v>
      </c>
      <c r="B16" s="134">
        <v>52.321939999999998</v>
      </c>
      <c r="C16" s="46">
        <v>11.484012</v>
      </c>
      <c r="D16" s="46">
        <v>-14.569832</v>
      </c>
      <c r="E16" s="46">
        <v>-93.165228999999997</v>
      </c>
      <c r="F16" s="46">
        <v>158.770096</v>
      </c>
      <c r="G16" s="46">
        <v>7.2752559999999997</v>
      </c>
      <c r="H16" s="46">
        <v>4.8599540000000001</v>
      </c>
      <c r="I16" s="138">
        <v>436.22614800000002</v>
      </c>
      <c r="J16" s="136">
        <v>-14.569832</v>
      </c>
      <c r="K16" s="46">
        <v>-93.165228999999997</v>
      </c>
      <c r="L16" s="46">
        <v>158.770096</v>
      </c>
      <c r="M16" s="46">
        <v>7.2752559999999997</v>
      </c>
      <c r="N16" s="46">
        <v>4.8599540000000001</v>
      </c>
      <c r="O16" s="177">
        <v>436.22614800000002</v>
      </c>
    </row>
    <row r="17" spans="1:15" s="182" customFormat="1" ht="15" customHeight="1" x14ac:dyDescent="0.2">
      <c r="A17" s="105" t="s">
        <v>86</v>
      </c>
      <c r="B17" s="134">
        <v>1728.3359599999999</v>
      </c>
      <c r="C17" s="46">
        <v>957.21168999999998</v>
      </c>
      <c r="D17" s="46">
        <v>-13.640358000000001</v>
      </c>
      <c r="E17" s="46">
        <v>615.00848399999995</v>
      </c>
      <c r="F17" s="46">
        <v>3819.839105</v>
      </c>
      <c r="G17" s="46">
        <v>-285.47525300000001</v>
      </c>
      <c r="H17" s="46">
        <v>-191.70345900000001</v>
      </c>
      <c r="I17" s="138">
        <v>658.06376899999998</v>
      </c>
      <c r="J17" s="136">
        <v>-78.122062</v>
      </c>
      <c r="K17" s="46">
        <v>496.16194000000002</v>
      </c>
      <c r="L17" s="46">
        <v>3724.9721650000001</v>
      </c>
      <c r="M17" s="46">
        <v>-271.63868500000001</v>
      </c>
      <c r="N17" s="46">
        <v>-164.64476500000001</v>
      </c>
      <c r="O17" s="177">
        <v>703.60035600000003</v>
      </c>
    </row>
    <row r="18" spans="1:15" s="182" customFormat="1" ht="15" customHeight="1" x14ac:dyDescent="0.2">
      <c r="A18" s="105" t="s">
        <v>87</v>
      </c>
      <c r="B18" s="134">
        <v>174.74208132999999</v>
      </c>
      <c r="C18" s="46">
        <v>409.48836733000002</v>
      </c>
      <c r="D18" s="46">
        <v>-362.59263719</v>
      </c>
      <c r="E18" s="46">
        <v>-433.28928618999998</v>
      </c>
      <c r="F18" s="46">
        <v>-311.14319995</v>
      </c>
      <c r="G18" s="46">
        <v>15.59392263</v>
      </c>
      <c r="H18" s="46">
        <v>125.96321392</v>
      </c>
      <c r="I18" s="138">
        <v>156.73709378999999</v>
      </c>
      <c r="J18" s="136">
        <v>-282.16742877000001</v>
      </c>
      <c r="K18" s="46">
        <v>-343.93104889</v>
      </c>
      <c r="L18" s="46">
        <v>-191.26549363000001</v>
      </c>
      <c r="M18" s="46">
        <v>21.450766009999999</v>
      </c>
      <c r="N18" s="46">
        <v>38.55686687</v>
      </c>
      <c r="O18" s="177">
        <v>170.49143215000001</v>
      </c>
    </row>
    <row r="19" spans="1:15" s="182" customFormat="1" ht="15" customHeight="1" x14ac:dyDescent="0.2">
      <c r="A19" s="105" t="s">
        <v>88</v>
      </c>
      <c r="B19" s="134">
        <v>396.61867699999999</v>
      </c>
      <c r="C19" s="46"/>
      <c r="D19" s="46"/>
      <c r="E19" s="46">
        <v>62.904229999999998</v>
      </c>
      <c r="F19" s="46">
        <v>-19.507231000000001</v>
      </c>
      <c r="G19" s="46">
        <v>-4.84368</v>
      </c>
      <c r="H19" s="46">
        <v>0</v>
      </c>
      <c r="I19" s="138">
        <v>-67.835375999999997</v>
      </c>
      <c r="J19" s="136"/>
      <c r="K19" s="46">
        <v>62.904229999999998</v>
      </c>
      <c r="L19" s="46">
        <v>-19.507231000000001</v>
      </c>
      <c r="M19" s="46">
        <v>-4.84368</v>
      </c>
      <c r="N19" s="46">
        <v>0</v>
      </c>
      <c r="O19" s="177">
        <v>-67.835375999999997</v>
      </c>
    </row>
    <row r="20" spans="1:15" s="182" customFormat="1" ht="15" customHeight="1" x14ac:dyDescent="0.2">
      <c r="A20" s="105" t="s">
        <v>89</v>
      </c>
      <c r="B20" s="134">
        <v>130.677718</v>
      </c>
      <c r="C20" s="46">
        <v>300.45075300000002</v>
      </c>
      <c r="D20" s="46">
        <v>-1719.233383</v>
      </c>
      <c r="E20" s="46">
        <v>347.97572700000001</v>
      </c>
      <c r="F20" s="46">
        <v>299.442475</v>
      </c>
      <c r="G20" s="46">
        <v>-1.2351399999999999</v>
      </c>
      <c r="H20" s="46">
        <v>41.49389</v>
      </c>
      <c r="I20" s="138">
        <v>-43.201954999999998</v>
      </c>
      <c r="J20" s="136">
        <v>-1719.233383</v>
      </c>
      <c r="K20" s="46">
        <v>347.97572700000001</v>
      </c>
      <c r="L20" s="46">
        <v>299.442475</v>
      </c>
      <c r="M20" s="46">
        <v>-1.2351399999999999</v>
      </c>
      <c r="N20" s="46">
        <v>41.49389</v>
      </c>
      <c r="O20" s="177">
        <v>-43.201954999999998</v>
      </c>
    </row>
    <row r="21" spans="1:15" s="182" customFormat="1" ht="15" customHeight="1" x14ac:dyDescent="0.2">
      <c r="A21" s="105" t="s">
        <v>90</v>
      </c>
      <c r="B21" s="134">
        <v>494.29342817000003</v>
      </c>
      <c r="C21" s="46">
        <v>531.65734291000001</v>
      </c>
      <c r="D21" s="46">
        <v>-736.81804253999996</v>
      </c>
      <c r="E21" s="46">
        <v>1384.53147397</v>
      </c>
      <c r="F21" s="46">
        <v>1782.8094805000001</v>
      </c>
      <c r="G21" s="46">
        <v>-110.3584764</v>
      </c>
      <c r="H21" s="46">
        <v>-71.641018450000004</v>
      </c>
      <c r="I21" s="138">
        <v>-172.60591983</v>
      </c>
      <c r="J21" s="136">
        <v>391.19179606</v>
      </c>
      <c r="K21" s="46">
        <v>1384.5314739099999</v>
      </c>
      <c r="L21" s="46">
        <v>1859.26447687</v>
      </c>
      <c r="M21" s="46">
        <v>-110.35847643</v>
      </c>
      <c r="N21" s="46">
        <v>-71.641018279999997</v>
      </c>
      <c r="O21" s="177">
        <v>-172.60591979</v>
      </c>
    </row>
    <row r="22" spans="1:15" s="182" customFormat="1" ht="15" customHeight="1" x14ac:dyDescent="0.2">
      <c r="A22" s="105" t="s">
        <v>91</v>
      </c>
      <c r="B22" s="134">
        <v>54.980784</v>
      </c>
      <c r="C22" s="46">
        <v>-14.611890000000001</v>
      </c>
      <c r="D22" s="46">
        <v>22.422239999999999</v>
      </c>
      <c r="E22" s="46">
        <v>62.904229999999998</v>
      </c>
      <c r="F22" s="46" t="s">
        <v>164</v>
      </c>
      <c r="G22" s="46" t="s">
        <v>164</v>
      </c>
      <c r="H22" s="46" t="s">
        <v>164</v>
      </c>
      <c r="I22" s="138" t="s">
        <v>164</v>
      </c>
      <c r="J22" s="136">
        <v>22.422239999999999</v>
      </c>
      <c r="K22" s="46">
        <v>62.904229999999998</v>
      </c>
      <c r="L22" s="46" t="s">
        <v>164</v>
      </c>
      <c r="M22" s="46" t="s">
        <v>164</v>
      </c>
      <c r="N22" s="46" t="s">
        <v>164</v>
      </c>
      <c r="O22" s="177" t="s">
        <v>164</v>
      </c>
    </row>
    <row r="23" spans="1:15" s="182" customFormat="1" ht="15" customHeight="1" x14ac:dyDescent="0.2">
      <c r="A23" s="105" t="s">
        <v>92</v>
      </c>
      <c r="B23" s="134">
        <v>16814.23380736</v>
      </c>
      <c r="C23" s="46">
        <v>1310.200632334868</v>
      </c>
      <c r="D23" s="46">
        <v>9774.2890158900009</v>
      </c>
      <c r="E23" s="46">
        <v>3731.3724513680763</v>
      </c>
      <c r="F23" s="46">
        <v>19264.660536414314</v>
      </c>
      <c r="G23" s="46">
        <v>555.37759564999999</v>
      </c>
      <c r="H23" s="46">
        <v>109.71225948</v>
      </c>
      <c r="I23" s="138">
        <v>5639.9153635399998</v>
      </c>
      <c r="J23" s="136">
        <v>4800.5795491640993</v>
      </c>
      <c r="K23" s="46">
        <v>5995.3517291974304</v>
      </c>
      <c r="L23" s="46">
        <v>5459.5123432986684</v>
      </c>
      <c r="M23" s="46">
        <v>58.572605869999997</v>
      </c>
      <c r="N23" s="46">
        <v>755.33266191999996</v>
      </c>
      <c r="O23" s="177">
        <v>5338.0380640499998</v>
      </c>
    </row>
    <row r="24" spans="1:15" s="182" customFormat="1" ht="15" customHeight="1" x14ac:dyDescent="0.2">
      <c r="A24" s="105" t="s">
        <v>93</v>
      </c>
      <c r="B24" s="134"/>
      <c r="C24" s="46"/>
      <c r="D24" s="46"/>
      <c r="E24" s="46">
        <v>34.381068929999998</v>
      </c>
      <c r="F24" s="46">
        <v>34.900731999999998</v>
      </c>
      <c r="G24" s="46">
        <v>86.946437529999997</v>
      </c>
      <c r="H24" s="46">
        <v>2.0394000000000001</v>
      </c>
      <c r="I24" s="138">
        <v>182.3390191</v>
      </c>
      <c r="J24" s="136"/>
      <c r="K24" s="46">
        <v>39.106697330000003</v>
      </c>
      <c r="L24" s="46">
        <v>34.900731999999998</v>
      </c>
      <c r="M24" s="46">
        <v>86.946437500000002</v>
      </c>
      <c r="N24" s="46">
        <v>2.0394000000000001</v>
      </c>
      <c r="O24" s="177">
        <v>182.33901907000001</v>
      </c>
    </row>
    <row r="25" spans="1:15" s="182" customFormat="1" ht="15" customHeight="1" x14ac:dyDescent="0.2">
      <c r="A25" s="105" t="s">
        <v>94</v>
      </c>
      <c r="B25" s="134">
        <v>572.23003501999995</v>
      </c>
      <c r="C25" s="46">
        <v>107.71052434000001</v>
      </c>
      <c r="D25" s="46">
        <v>614.50683306999997</v>
      </c>
      <c r="E25" s="46">
        <v>852.91590240000005</v>
      </c>
      <c r="F25" s="46">
        <v>1750.3552107099999</v>
      </c>
      <c r="G25" s="46">
        <v>-39.92583552</v>
      </c>
      <c r="H25" s="46">
        <v>-16.552335920000001</v>
      </c>
      <c r="I25" s="138">
        <v>64.803033900000003</v>
      </c>
      <c r="J25" s="136">
        <v>584.13243107000005</v>
      </c>
      <c r="K25" s="46">
        <v>852.91590238000003</v>
      </c>
      <c r="L25" s="46">
        <v>1750.35521068</v>
      </c>
      <c r="M25" s="46">
        <v>-39.925835659999997</v>
      </c>
      <c r="N25" s="46">
        <v>-16.552335979999999</v>
      </c>
      <c r="O25" s="177">
        <v>64.803033810000002</v>
      </c>
    </row>
    <row r="26" spans="1:15" s="182" customFormat="1" ht="15" customHeight="1" x14ac:dyDescent="0.2">
      <c r="A26" s="105" t="s">
        <v>95</v>
      </c>
      <c r="B26" s="134">
        <v>-1589.9613749099999</v>
      </c>
      <c r="C26" s="46">
        <v>-2204.71319257</v>
      </c>
      <c r="D26" s="46">
        <v>7313.5645666</v>
      </c>
      <c r="E26" s="46">
        <v>9694.4121131100001</v>
      </c>
      <c r="F26" s="46">
        <v>-8370.4905984300003</v>
      </c>
      <c r="G26" s="46">
        <v>-522.02609834999998</v>
      </c>
      <c r="H26" s="46">
        <v>-1520.60086484</v>
      </c>
      <c r="I26" s="138">
        <v>-1671.1955016700001</v>
      </c>
      <c r="J26" s="136">
        <v>7313.5645666</v>
      </c>
      <c r="K26" s="46">
        <v>9694.4121120399996</v>
      </c>
      <c r="L26" s="46">
        <v>-8038.9890262899999</v>
      </c>
      <c r="M26" s="46">
        <v>-619.34049525</v>
      </c>
      <c r="N26" s="46">
        <v>-1526.4074162500001</v>
      </c>
      <c r="O26" s="177">
        <v>-4145.3118537500004</v>
      </c>
    </row>
    <row r="27" spans="1:15" s="182" customFormat="1" ht="15" customHeight="1" x14ac:dyDescent="0.2">
      <c r="A27" s="105" t="s">
        <v>96</v>
      </c>
      <c r="B27" s="134">
        <v>-169.147245</v>
      </c>
      <c r="C27" s="46">
        <v>347.21711900000003</v>
      </c>
      <c r="D27" s="46">
        <v>269.30507399999999</v>
      </c>
      <c r="E27" s="46">
        <v>523.23548700000003</v>
      </c>
      <c r="F27" s="46">
        <v>1227.1756989999999</v>
      </c>
      <c r="G27" s="46">
        <v>-31.407330000000002</v>
      </c>
      <c r="H27" s="46">
        <v>8.3313600000000001</v>
      </c>
      <c r="I27" s="138">
        <v>181.17294000000001</v>
      </c>
      <c r="J27" s="136">
        <v>283.94693699999999</v>
      </c>
      <c r="K27" s="46">
        <v>465.29885200000001</v>
      </c>
      <c r="L27" s="46">
        <v>1178.0732129999999</v>
      </c>
      <c r="M27" s="46">
        <v>-31.407330000000002</v>
      </c>
      <c r="N27" s="46">
        <v>-22.667193000000001</v>
      </c>
      <c r="O27" s="177">
        <v>140.52890199999999</v>
      </c>
    </row>
    <row r="28" spans="1:15" s="182" customFormat="1" ht="15" customHeight="1" x14ac:dyDescent="0.2">
      <c r="A28" s="105" t="s">
        <v>97</v>
      </c>
      <c r="B28" s="134">
        <v>3147.2702899999999</v>
      </c>
      <c r="C28" s="46">
        <v>1021.40407</v>
      </c>
      <c r="D28" s="46">
        <v>1067.698361</v>
      </c>
      <c r="E28" s="46">
        <v>956.36721699999998</v>
      </c>
      <c r="F28" s="46">
        <v>-1984.498767</v>
      </c>
      <c r="G28" s="46">
        <v>-192.65285</v>
      </c>
      <c r="H28" s="46">
        <v>-235.757814</v>
      </c>
      <c r="I28" s="138">
        <v>-1357.99812</v>
      </c>
      <c r="J28" s="136">
        <v>1067.698361</v>
      </c>
      <c r="K28" s="46">
        <v>956.36721699999998</v>
      </c>
      <c r="L28" s="46">
        <v>-1984.498767</v>
      </c>
      <c r="M28" s="46">
        <v>-192.65285</v>
      </c>
      <c r="N28" s="46">
        <v>-235.757814</v>
      </c>
      <c r="O28" s="177">
        <v>-1357.9978189999999</v>
      </c>
    </row>
    <row r="29" spans="1:15" s="182" customFormat="1" ht="15" customHeight="1" x14ac:dyDescent="0.2">
      <c r="A29" s="105" t="s">
        <v>98</v>
      </c>
      <c r="B29" s="134">
        <v>-80.948486848816756</v>
      </c>
      <c r="C29" s="46"/>
      <c r="D29" s="46"/>
      <c r="E29" s="46"/>
      <c r="F29" s="46" t="s">
        <v>164</v>
      </c>
      <c r="G29" s="46" t="s">
        <v>164</v>
      </c>
      <c r="H29" s="46" t="s">
        <v>164</v>
      </c>
      <c r="I29" s="138" t="s">
        <v>164</v>
      </c>
      <c r="J29" s="136"/>
      <c r="K29" s="46"/>
      <c r="L29" s="46" t="s">
        <v>164</v>
      </c>
      <c r="M29" s="46" t="s">
        <v>164</v>
      </c>
      <c r="N29" s="46" t="s">
        <v>164</v>
      </c>
      <c r="O29" s="177" t="s">
        <v>164</v>
      </c>
    </row>
    <row r="30" spans="1:15" s="182" customFormat="1" ht="15" customHeight="1" x14ac:dyDescent="0.2">
      <c r="A30" s="105" t="s">
        <v>99</v>
      </c>
      <c r="B30" s="134">
        <v>108.282582</v>
      </c>
      <c r="C30" s="46">
        <v>125.718084</v>
      </c>
      <c r="D30" s="46">
        <v>-77.222449999999995</v>
      </c>
      <c r="E30" s="46">
        <v>-81.010571999999996</v>
      </c>
      <c r="F30" s="46">
        <v>-57.312491000000001</v>
      </c>
      <c r="G30" s="46">
        <v>0</v>
      </c>
      <c r="H30" s="46">
        <v>0</v>
      </c>
      <c r="I30" s="138">
        <v>-96.068572000000003</v>
      </c>
      <c r="J30" s="136">
        <v>-77.222449999999995</v>
      </c>
      <c r="K30" s="46">
        <v>-81.010571999999996</v>
      </c>
      <c r="L30" s="46">
        <v>-57.312491000000001</v>
      </c>
      <c r="M30" s="46">
        <v>0</v>
      </c>
      <c r="N30" s="46">
        <v>0</v>
      </c>
      <c r="O30" s="177">
        <v>-96.068572000000003</v>
      </c>
    </row>
    <row r="31" spans="1:15" s="182" customFormat="1" ht="15" customHeight="1" x14ac:dyDescent="0.2">
      <c r="A31" s="105" t="s">
        <v>100</v>
      </c>
      <c r="B31" s="134">
        <v>-1175.1852284592701</v>
      </c>
      <c r="C31" s="46">
        <v>5.97578634</v>
      </c>
      <c r="D31" s="46">
        <v>61.223360059999997</v>
      </c>
      <c r="E31" s="46"/>
      <c r="F31" s="46" t="s">
        <v>164</v>
      </c>
      <c r="G31" s="46" t="s">
        <v>164</v>
      </c>
      <c r="H31" s="46" t="s">
        <v>164</v>
      </c>
      <c r="I31" s="138" t="s">
        <v>164</v>
      </c>
      <c r="J31" s="136">
        <v>61.223360059999997</v>
      </c>
      <c r="K31" s="46"/>
      <c r="L31" s="46" t="s">
        <v>164</v>
      </c>
      <c r="M31" s="46" t="s">
        <v>164</v>
      </c>
      <c r="N31" s="46" t="s">
        <v>164</v>
      </c>
      <c r="O31" s="177" t="s">
        <v>164</v>
      </c>
    </row>
    <row r="32" spans="1:15" s="182" customFormat="1" ht="15" customHeight="1" x14ac:dyDescent="0.2">
      <c r="A32" s="105" t="s">
        <v>101</v>
      </c>
      <c r="B32" s="134">
        <v>6791.0272329999998</v>
      </c>
      <c r="C32" s="46">
        <v>7812.6656579999999</v>
      </c>
      <c r="D32" s="46">
        <v>3828.4270729999998</v>
      </c>
      <c r="E32" s="46">
        <v>18191.733669000001</v>
      </c>
      <c r="F32" s="46">
        <v>30223.878069779999</v>
      </c>
      <c r="G32" s="46">
        <v>-509.17599100000001</v>
      </c>
      <c r="H32" s="46">
        <v>-608.48056399999996</v>
      </c>
      <c r="I32" s="138">
        <v>10997.199865000001</v>
      </c>
      <c r="J32" s="136">
        <v>5508.8204290000003</v>
      </c>
      <c r="K32" s="46">
        <v>19887.216179999999</v>
      </c>
      <c r="L32" s="46">
        <v>25876.511166740001</v>
      </c>
      <c r="M32" s="46">
        <v>-766.01754900000003</v>
      </c>
      <c r="N32" s="46">
        <v>-978.21776699999998</v>
      </c>
      <c r="O32" s="177">
        <v>7066.5395520000002</v>
      </c>
    </row>
    <row r="33" spans="1:15" s="182" customFormat="1" ht="15" customHeight="1" x14ac:dyDescent="0.2">
      <c r="A33" s="105" t="s">
        <v>102</v>
      </c>
      <c r="B33" s="134">
        <v>18570.953093847056</v>
      </c>
      <c r="C33" s="46">
        <v>18747.179789518243</v>
      </c>
      <c r="D33" s="46">
        <v>11682.326791737858</v>
      </c>
      <c r="E33" s="46">
        <v>7901.9341421067384</v>
      </c>
      <c r="F33" s="46">
        <v>-9768.5429488138652</v>
      </c>
      <c r="G33" s="46">
        <v>-1458.84582139088</v>
      </c>
      <c r="H33" s="46">
        <v>-1130.485595700052</v>
      </c>
      <c r="I33" s="138">
        <v>-1416.0711554841519</v>
      </c>
      <c r="J33" s="136">
        <v>8126.5970526188348</v>
      </c>
      <c r="K33" s="46">
        <v>5209.8321743293336</v>
      </c>
      <c r="L33" s="46">
        <v>5197.6872447979977</v>
      </c>
      <c r="M33" s="46">
        <v>-1397.6222061006699</v>
      </c>
      <c r="N33" s="46">
        <v>-2112.6127922707119</v>
      </c>
      <c r="O33" s="177">
        <v>-269.708749980032</v>
      </c>
    </row>
    <row r="34" spans="1:15" s="182" customFormat="1" ht="15" customHeight="1" x14ac:dyDescent="0.2">
      <c r="A34" s="105" t="s">
        <v>103</v>
      </c>
      <c r="B34" s="134">
        <v>3890.18865289</v>
      </c>
      <c r="C34" s="46">
        <v>3096.98606165</v>
      </c>
      <c r="D34" s="46">
        <v>2679.8988298999998</v>
      </c>
      <c r="E34" s="46">
        <v>2858.2471728599999</v>
      </c>
      <c r="F34" s="46">
        <v>2018.98703097</v>
      </c>
      <c r="G34" s="46">
        <v>70.729716800000006</v>
      </c>
      <c r="H34" s="46">
        <v>-134.73991000000001</v>
      </c>
      <c r="I34" s="138">
        <v>1472.8919608399999</v>
      </c>
      <c r="J34" s="136">
        <v>2502.2304469699998</v>
      </c>
      <c r="K34" s="46">
        <v>2313.1137259500001</v>
      </c>
      <c r="L34" s="46">
        <v>1962.53284396</v>
      </c>
      <c r="M34" s="46">
        <v>215.11926054</v>
      </c>
      <c r="N34" s="46">
        <v>4.2787262799999999</v>
      </c>
      <c r="O34" s="177">
        <v>1481.03318313</v>
      </c>
    </row>
    <row r="35" spans="1:15" s="182" customFormat="1" ht="15" customHeight="1" x14ac:dyDescent="0.2">
      <c r="A35" s="105" t="s">
        <v>104</v>
      </c>
      <c r="B35" s="134"/>
      <c r="C35" s="46">
        <v>2.8678400000000002</v>
      </c>
      <c r="D35" s="46">
        <v>270.9818110514272</v>
      </c>
      <c r="E35" s="46">
        <v>227.03697355735997</v>
      </c>
      <c r="F35" s="46">
        <v>387.32685208036753</v>
      </c>
      <c r="G35" s="46">
        <v>-5.4579091960000001</v>
      </c>
      <c r="H35" s="46">
        <v>11.774428500999999</v>
      </c>
      <c r="I35" s="138">
        <v>192.6573290990936</v>
      </c>
      <c r="J35" s="136">
        <v>272.79296246473677</v>
      </c>
      <c r="K35" s="46">
        <v>226.87733464172516</v>
      </c>
      <c r="L35" s="46">
        <v>366.78294876680582</v>
      </c>
      <c r="M35" s="46">
        <v>-6.8696625554999997</v>
      </c>
      <c r="N35" s="46">
        <v>10.328836881999999</v>
      </c>
      <c r="O35" s="177">
        <v>173.795893944</v>
      </c>
    </row>
    <row r="36" spans="1:15" s="182" customFormat="1" ht="15" customHeight="1" x14ac:dyDescent="0.2">
      <c r="A36" s="129" t="s">
        <v>105</v>
      </c>
      <c r="B36" s="134">
        <v>-852.72053200000005</v>
      </c>
      <c r="C36" s="46">
        <v>1114.355159</v>
      </c>
      <c r="D36" s="46">
        <v>-1870.8712869999999</v>
      </c>
      <c r="E36" s="46">
        <v>2212.422654</v>
      </c>
      <c r="F36" s="46">
        <v>489.12568700000003</v>
      </c>
      <c r="G36" s="46">
        <v>-215.64691199999999</v>
      </c>
      <c r="H36" s="46">
        <v>323.53270199999997</v>
      </c>
      <c r="I36" s="138">
        <v>-265.849694</v>
      </c>
      <c r="J36" s="136">
        <v>-1720.7112010000001</v>
      </c>
      <c r="K36" s="46">
        <v>2263.9536440000002</v>
      </c>
      <c r="L36" s="46">
        <v>489.12568700000003</v>
      </c>
      <c r="M36" s="46">
        <v>-215.64691199999999</v>
      </c>
      <c r="N36" s="46">
        <v>323.53270199999997</v>
      </c>
      <c r="O36" s="177">
        <v>-265.84929399999999</v>
      </c>
    </row>
    <row r="37" spans="1:15" s="182" customFormat="1" ht="15" customHeight="1" x14ac:dyDescent="0.2">
      <c r="A37" s="105" t="s">
        <v>106</v>
      </c>
      <c r="B37" s="134"/>
      <c r="C37" s="46"/>
      <c r="D37" s="46"/>
      <c r="E37" s="46">
        <v>677.94095800000002</v>
      </c>
      <c r="F37" s="46">
        <v>-156.23959199999999</v>
      </c>
      <c r="G37" s="71">
        <v>-4.6140460000000001</v>
      </c>
      <c r="H37" s="71">
        <v>-2.85832</v>
      </c>
      <c r="I37" s="139">
        <v>48.824553999999999</v>
      </c>
      <c r="J37" s="136"/>
      <c r="K37" s="46">
        <v>677.94095800000002</v>
      </c>
      <c r="L37" s="46">
        <v>-156.23959199999999</v>
      </c>
      <c r="M37" s="71">
        <v>-4.6140460000000001</v>
      </c>
      <c r="N37" s="71">
        <v>-2.85832</v>
      </c>
      <c r="O37" s="188">
        <v>48.824553999999999</v>
      </c>
    </row>
    <row r="38" spans="1:15" s="182" customFormat="1" ht="15" customHeight="1" x14ac:dyDescent="0.2">
      <c r="A38" s="129" t="s">
        <v>208</v>
      </c>
      <c r="B38" s="132">
        <v>-421</v>
      </c>
      <c r="C38" s="71">
        <v>-376.13193999999999</v>
      </c>
      <c r="D38" s="71">
        <v>-247.09715399999999</v>
      </c>
      <c r="E38" s="71">
        <v>-134.30012099999999</v>
      </c>
      <c r="F38" s="71">
        <v>54.842205</v>
      </c>
      <c r="G38" s="46">
        <v>0.84262599999999566</v>
      </c>
      <c r="H38" s="46">
        <v>8.2871100000000055</v>
      </c>
      <c r="I38" s="138">
        <v>-49.033195999999997</v>
      </c>
      <c r="J38" s="124">
        <v>-247.09715399999999</v>
      </c>
      <c r="K38" s="71">
        <v>-134.30012099999999</v>
      </c>
      <c r="L38" s="71">
        <v>54.842205</v>
      </c>
      <c r="M38" s="46">
        <v>0.84262599999999566</v>
      </c>
      <c r="N38" s="46">
        <v>8.2871100000000055</v>
      </c>
      <c r="O38" s="177">
        <v>-49.033195999999997</v>
      </c>
    </row>
    <row r="39" spans="1:15" s="182" customFormat="1" ht="15" customHeight="1" x14ac:dyDescent="0.2">
      <c r="A39" s="129" t="s">
        <v>217</v>
      </c>
      <c r="B39" s="132"/>
      <c r="C39" s="71"/>
      <c r="D39" s="71"/>
      <c r="E39" s="71"/>
      <c r="F39" s="71"/>
      <c r="G39" s="46">
        <v>350.57117310000001</v>
      </c>
      <c r="H39" s="46">
        <v>324.80178289999998</v>
      </c>
      <c r="I39" s="138">
        <v>3166.9980993999998</v>
      </c>
      <c r="J39" s="124"/>
      <c r="K39" s="71"/>
      <c r="L39" s="71"/>
      <c r="M39" s="46">
        <v>350.57117248999998</v>
      </c>
      <c r="N39" s="46">
        <v>324.80178258000001</v>
      </c>
      <c r="O39" s="177">
        <v>3166.99809878</v>
      </c>
    </row>
    <row r="40" spans="1:15" s="182" customFormat="1" ht="15" customHeight="1" x14ac:dyDescent="0.2">
      <c r="A40" s="105" t="s">
        <v>107</v>
      </c>
      <c r="B40" s="134">
        <v>8413.6911257499996</v>
      </c>
      <c r="C40" s="46">
        <v>1681.69075724</v>
      </c>
      <c r="D40" s="46">
        <v>2789.9699768400001</v>
      </c>
      <c r="E40" s="46">
        <v>4783.5807962600002</v>
      </c>
      <c r="F40" s="46">
        <v>11073.28418538</v>
      </c>
      <c r="G40" s="46">
        <v>-775.19703917000004</v>
      </c>
      <c r="H40" s="46">
        <v>145.58854747999999</v>
      </c>
      <c r="I40" s="138">
        <v>6770.3413633399996</v>
      </c>
      <c r="J40" s="136">
        <v>2039.7226970700001</v>
      </c>
      <c r="K40" s="46">
        <v>4054.4805918799998</v>
      </c>
      <c r="L40" s="46">
        <v>10529.1484041</v>
      </c>
      <c r="M40" s="46">
        <v>-709.85032813999999</v>
      </c>
      <c r="N40" s="46">
        <v>245.88657398999999</v>
      </c>
      <c r="O40" s="177">
        <v>5589.6141145299998</v>
      </c>
    </row>
    <row r="41" spans="1:15" s="182" customFormat="1" ht="15" customHeight="1" x14ac:dyDescent="0.2">
      <c r="A41" s="105" t="s">
        <v>108</v>
      </c>
      <c r="B41" s="134">
        <v>36.741230000000002</v>
      </c>
      <c r="C41" s="46">
        <v>28.957799999999999</v>
      </c>
      <c r="D41" s="46">
        <v>32.418419</v>
      </c>
      <c r="E41" s="46">
        <v>84.420760999999999</v>
      </c>
      <c r="F41" s="46">
        <v>261.252162</v>
      </c>
      <c r="G41" s="46">
        <v>4.1475860000000004</v>
      </c>
      <c r="H41" s="46">
        <v>1.1675800000000001</v>
      </c>
      <c r="I41" s="138">
        <v>90.982054000000005</v>
      </c>
      <c r="J41" s="136">
        <v>32.418419</v>
      </c>
      <c r="K41" s="46">
        <v>84.420760999999999</v>
      </c>
      <c r="L41" s="46">
        <v>261.252162</v>
      </c>
      <c r="M41" s="46">
        <v>4.1475860000000004</v>
      </c>
      <c r="N41" s="46">
        <v>1.1675800000000001</v>
      </c>
      <c r="O41" s="177">
        <v>90.982054000000005</v>
      </c>
    </row>
    <row r="42" spans="1:15" s="182" customFormat="1" ht="15" customHeight="1" x14ac:dyDescent="0.2">
      <c r="A42" s="105" t="s">
        <v>109</v>
      </c>
      <c r="B42" s="134">
        <v>12.576736785</v>
      </c>
      <c r="C42" s="46">
        <v>-45.901839410009998</v>
      </c>
      <c r="D42" s="46">
        <v>135.3600026</v>
      </c>
      <c r="E42" s="46">
        <v>123.2951498</v>
      </c>
      <c r="F42" s="46">
        <v>35.493522939999998</v>
      </c>
      <c r="G42" s="46">
        <v>1.0145850000000001</v>
      </c>
      <c r="H42" s="46">
        <v>51.309667519999998</v>
      </c>
      <c r="I42" s="138">
        <v>120.31912561999999</v>
      </c>
      <c r="J42" s="136">
        <v>135.36000250399999</v>
      </c>
      <c r="K42" s="46">
        <v>123.29514974999999</v>
      </c>
      <c r="L42" s="46">
        <v>35.493522939999998</v>
      </c>
      <c r="M42" s="46">
        <v>1.0145850000000001</v>
      </c>
      <c r="N42" s="46">
        <v>51.309667500000003</v>
      </c>
      <c r="O42" s="177">
        <v>120.31912560000001</v>
      </c>
    </row>
    <row r="43" spans="1:15" s="182" customFormat="1" ht="15" customHeight="1" x14ac:dyDescent="0.2">
      <c r="A43" s="105" t="s">
        <v>110</v>
      </c>
      <c r="B43" s="134">
        <v>140.29371660999999</v>
      </c>
      <c r="C43" s="46">
        <v>30.245429600000001</v>
      </c>
      <c r="D43" s="46"/>
      <c r="E43" s="46"/>
      <c r="F43" s="46" t="s">
        <v>164</v>
      </c>
      <c r="G43" s="46" t="s">
        <v>164</v>
      </c>
      <c r="H43" s="46" t="s">
        <v>164</v>
      </c>
      <c r="I43" s="138" t="s">
        <v>164</v>
      </c>
      <c r="J43" s="136"/>
      <c r="K43" s="46"/>
      <c r="L43" s="46" t="s">
        <v>164</v>
      </c>
      <c r="M43" s="46" t="s">
        <v>164</v>
      </c>
      <c r="N43" s="46" t="s">
        <v>164</v>
      </c>
      <c r="O43" s="177" t="s">
        <v>164</v>
      </c>
    </row>
    <row r="44" spans="1:15" s="182" customFormat="1" ht="15" customHeight="1" x14ac:dyDescent="0.2">
      <c r="A44" s="105" t="s">
        <v>111</v>
      </c>
      <c r="B44" s="134">
        <v>3713.4361136799998</v>
      </c>
      <c r="C44" s="46">
        <v>-798.97705311000004</v>
      </c>
      <c r="D44" s="46">
        <v>1656.65117846</v>
      </c>
      <c r="E44" s="46">
        <v>7810.4874056299996</v>
      </c>
      <c r="F44" s="46">
        <v>16490.877619049999</v>
      </c>
      <c r="G44" s="46">
        <v>-94.120096840000002</v>
      </c>
      <c r="H44" s="46">
        <v>228.97270123999999</v>
      </c>
      <c r="I44" s="138">
        <v>6967.03811769</v>
      </c>
      <c r="J44" s="136">
        <v>1301.4009498299999</v>
      </c>
      <c r="K44" s="46">
        <v>4734.14378597</v>
      </c>
      <c r="L44" s="46">
        <v>14317.234105809999</v>
      </c>
      <c r="M44" s="46">
        <v>-76.080010330000405</v>
      </c>
      <c r="N44" s="46">
        <v>-11.04978800999981</v>
      </c>
      <c r="O44" s="177">
        <v>-611.87043817999972</v>
      </c>
    </row>
    <row r="45" spans="1:15" s="182" customFormat="1" ht="15" customHeight="1" x14ac:dyDescent="0.2">
      <c r="A45" s="105" t="s">
        <v>112</v>
      </c>
      <c r="B45" s="134">
        <v>363.43933088</v>
      </c>
      <c r="C45" s="46">
        <v>-1808.7224952199999</v>
      </c>
      <c r="D45" s="46">
        <v>-294.13198756999998</v>
      </c>
      <c r="E45" s="46">
        <v>22.948288590000001</v>
      </c>
      <c r="F45" s="46">
        <v>572.28899891000003</v>
      </c>
      <c r="G45" s="46">
        <v>-50.260953360000002</v>
      </c>
      <c r="H45" s="46">
        <v>0</v>
      </c>
      <c r="I45" s="138">
        <v>-45.593581210000004</v>
      </c>
      <c r="J45" s="136">
        <v>0.80036172000000005</v>
      </c>
      <c r="K45" s="46">
        <v>22.948288590000001</v>
      </c>
      <c r="L45" s="46">
        <v>-4.2567991899999997</v>
      </c>
      <c r="M45" s="46">
        <v>0</v>
      </c>
      <c r="N45" s="46">
        <v>0</v>
      </c>
      <c r="O45" s="177">
        <v>0</v>
      </c>
    </row>
    <row r="46" spans="1:15" s="182" customFormat="1" ht="15" customHeight="1" x14ac:dyDescent="0.2">
      <c r="A46" s="105" t="s">
        <v>113</v>
      </c>
      <c r="B46" s="134">
        <v>-933.07392595995998</v>
      </c>
      <c r="C46" s="46">
        <v>-482.57290139000003</v>
      </c>
      <c r="D46" s="46">
        <v>-475.74614181999999</v>
      </c>
      <c r="E46" s="46">
        <v>-522.04046244999995</v>
      </c>
      <c r="F46" s="46">
        <v>-221.72016138000001</v>
      </c>
      <c r="G46" s="46">
        <v>-47.90337194</v>
      </c>
      <c r="H46" s="46">
        <v>-10.36567471</v>
      </c>
      <c r="I46" s="138">
        <v>-300.89942915</v>
      </c>
      <c r="J46" s="136">
        <v>-475.74614189200003</v>
      </c>
      <c r="K46" s="46">
        <v>-522.04046246999997</v>
      </c>
      <c r="L46" s="46">
        <v>-221.72016126700001</v>
      </c>
      <c r="M46" s="46">
        <v>-47.90337203</v>
      </c>
      <c r="N46" s="46">
        <v>-10.36567466</v>
      </c>
      <c r="O46" s="177">
        <v>-300.89942915</v>
      </c>
    </row>
    <row r="47" spans="1:15" s="182" customFormat="1" ht="15" customHeight="1" x14ac:dyDescent="0.2">
      <c r="A47" s="105" t="s">
        <v>114</v>
      </c>
      <c r="B47" s="134">
        <v>2466.8635735678276</v>
      </c>
      <c r="C47" s="46">
        <v>806.48573421553601</v>
      </c>
      <c r="D47" s="46">
        <v>-683.12979499999994</v>
      </c>
      <c r="E47" s="46">
        <v>1452.1937906999999</v>
      </c>
      <c r="F47" s="46">
        <v>2399.4265350000001</v>
      </c>
      <c r="G47" s="46">
        <v>-160.92415099999999</v>
      </c>
      <c r="H47" s="46">
        <v>885.246534</v>
      </c>
      <c r="I47" s="138">
        <v>-364.59328499999998</v>
      </c>
      <c r="J47" s="136">
        <v>-543.09000700000001</v>
      </c>
      <c r="K47" s="46">
        <v>1521.61824959</v>
      </c>
      <c r="L47" s="46">
        <v>2403.4870970000002</v>
      </c>
      <c r="M47" s="46">
        <v>-160.92415099999999</v>
      </c>
      <c r="N47" s="46">
        <v>885.246534</v>
      </c>
      <c r="O47" s="177">
        <v>-373.85426100000001</v>
      </c>
    </row>
    <row r="48" spans="1:15" s="182" customFormat="1" ht="15" customHeight="1" x14ac:dyDescent="0.2">
      <c r="A48" s="147" t="s">
        <v>122</v>
      </c>
      <c r="B48" s="142">
        <v>62584.044424717031</v>
      </c>
      <c r="C48" s="143">
        <v>47225.713567807958</v>
      </c>
      <c r="D48" s="143">
        <v>43371.66325028288</v>
      </c>
      <c r="E48" s="143">
        <v>85340.841526280215</v>
      </c>
      <c r="F48" s="143">
        <v>76186.134955234185</v>
      </c>
      <c r="G48" s="143">
        <f>SUM(G4:G47)-G38</f>
        <v>-4585.6479953326716</v>
      </c>
      <c r="H48" s="143">
        <f>SUM(H4:H47)-H38</f>
        <v>-3686.174188470377</v>
      </c>
      <c r="I48" s="144">
        <f>SUM(I4:I47)-I38</f>
        <v>13638.712440834741</v>
      </c>
      <c r="J48" s="145">
        <v>40171.491307790777</v>
      </c>
      <c r="K48" s="143">
        <v>77514.127335823636</v>
      </c>
      <c r="L48" s="143">
        <v>67439.237554947758</v>
      </c>
      <c r="M48" s="143">
        <f>SUM(M4:M47)-M38</f>
        <v>-5332.6998671065148</v>
      </c>
      <c r="N48" s="143">
        <f>SUM(N4:N47)-N38</f>
        <v>-3709.6955882725406</v>
      </c>
      <c r="O48" s="141">
        <f>SUM(O4:O47)-O38</f>
        <v>5411.6349544315353</v>
      </c>
    </row>
    <row r="49" spans="1:15" s="182" customFormat="1" ht="15" customHeight="1" x14ac:dyDescent="0.2">
      <c r="A49" s="157" t="s">
        <v>201</v>
      </c>
      <c r="B49" s="157"/>
      <c r="C49" s="158"/>
      <c r="D49" s="158"/>
      <c r="E49" s="158"/>
      <c r="F49" s="158"/>
      <c r="G49" s="158"/>
      <c r="H49" s="158"/>
      <c r="I49" s="160"/>
      <c r="J49" s="159"/>
      <c r="K49" s="159"/>
      <c r="L49" s="159"/>
      <c r="M49" s="159"/>
      <c r="N49" s="159"/>
      <c r="O49" s="189"/>
    </row>
    <row r="50" spans="1:15" s="182" customFormat="1" ht="15" customHeight="1" thickBot="1" x14ac:dyDescent="0.25">
      <c r="A50" s="25" t="s">
        <v>199</v>
      </c>
      <c r="B50" s="25"/>
      <c r="C50" s="32"/>
      <c r="D50" s="32"/>
      <c r="E50" s="32"/>
      <c r="F50" s="32"/>
      <c r="G50" s="32"/>
      <c r="H50" s="32"/>
      <c r="I50" s="33"/>
      <c r="J50" s="26"/>
      <c r="K50" s="26"/>
      <c r="L50" s="26"/>
      <c r="M50" s="26"/>
      <c r="N50" s="26"/>
      <c r="O50" s="26"/>
    </row>
    <row r="51" spans="1:15" s="182" customFormat="1" ht="15" customHeight="1" x14ac:dyDescent="0.2">
      <c r="A51" s="257" t="s">
        <v>157</v>
      </c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9"/>
    </row>
  </sheetData>
  <mergeCells count="4">
    <mergeCell ref="A1:O1"/>
    <mergeCell ref="J2:O2"/>
    <mergeCell ref="A51:O51"/>
    <mergeCell ref="B2:I2"/>
  </mergeCells>
  <pageMargins left="0.7" right="0.7" top="0.75" bottom="0.75" header="0.3" footer="0.3"/>
  <pageSetup paperSize="9" scale="65" orientation="portrait" r:id="rId1"/>
  <colBreaks count="1" manualBreakCount="1">
    <brk id="9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TaxCatchAll xmlns="24943991-94d7-4778-a9b3-19e5f2086ea5" xsi:nil="true"/>
    <fd_owner xmlns="24943991-94d7-4778-a9b3-19e5f2086ea5" xsi:nil="true"/>
    <_dlc_DocId xmlns="24943991-94d7-4778-a9b3-19e5f2086ea5">FIDA-931287038-798163</_dlc_DocId>
    <_dlc_DocIdUrl xmlns="24943991-94d7-4778-a9b3-19e5f2086ea5">
      <Url>https://fida.sharepoint.com/sites/INT-Io/_layouts/15/DocIdRedir.aspx?ID=FIDA-931287038-798163</Url>
      <Description>FIDA-931287038-798163</Description>
    </_dlc_DocIdUrl>
    <lcf76f155ced4ddcb4097134ff3c332f xmlns="a8b3785c-1687-4cfb-bb96-457c34477ce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2" ma:contentTypeDescription="Create a new document." ma:contentTypeScope="" ma:versionID="52b6fbe09f5d1bf55760a14cd8311159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8cc2c88678e2c6619a74a514ad0d13f0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readOnly="false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C7A8CA-52F2-44B9-91B9-D8A90C409B3D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4943991-94d7-4778-a9b3-19e5f2086ea5"/>
    <ds:schemaRef ds:uri="a8b3785c-1687-4cfb-bb96-457c34477ce8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616417-0271-4B9D-91C0-C1A390490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F475C67-C90C-47D9-BFE3-B29E54DC798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Formue (D)</vt:lpstr>
      <vt:lpstr>1.2 Nettokøb (D)</vt:lpstr>
      <vt:lpstr>1.3.Antal (D)</vt:lpstr>
      <vt:lpstr>1.4 Udbytter (D)</vt:lpstr>
      <vt:lpstr>1.5 Nettoflow (D)</vt:lpstr>
      <vt:lpstr>2.1 Formue (A)</vt:lpstr>
      <vt:lpstr>2.2. Typer (A)</vt:lpstr>
      <vt:lpstr>2.3 Nettokøb (D)</vt:lpstr>
      <vt:lpstr>3.1 Formue IFS (A)</vt:lpstr>
      <vt:lpstr>4.1 Fondstyper (A)</vt:lpstr>
      <vt:lpstr>5.1 Kategoriafkast (D)</vt:lpstr>
      <vt:lpstr>'1.1 Formue (D)'!Udskriftsområde</vt:lpstr>
      <vt:lpstr>'1.2 Nettokøb (D)'!Udskriftsområde</vt:lpstr>
      <vt:lpstr>'1.3.Antal (D)'!Udskriftsområde</vt:lpstr>
      <vt:lpstr>'1.4 Udbytter (D)'!Udskriftsområde</vt:lpstr>
      <vt:lpstr>'2.1 Formue (A)'!Udskriftsområde</vt:lpstr>
      <vt:lpstr>'2.2. Typer (A)'!Udskriftsområde</vt:lpstr>
      <vt:lpstr>'2.3 Nettokøb (D)'!Udskriftsområde</vt:lpstr>
      <vt:lpstr>'3.1 Formue IFS (A)'!Udskriftsområde</vt:lpstr>
      <vt:lpstr>'4.1 Fondstyper (A)'!Udskriftsområde</vt:lpstr>
      <vt:lpstr>Indhold!Udskriftsområde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Thode</dc:creator>
  <cp:keywords/>
  <dc:description/>
  <cp:lastModifiedBy>Ida-Marie Jensen</cp:lastModifiedBy>
  <cp:revision/>
  <dcterms:created xsi:type="dcterms:W3CDTF">2009-02-10T14:53:29Z</dcterms:created>
  <dcterms:modified xsi:type="dcterms:W3CDTF">2022-12-16T09:45:53Z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2e8dc8fb-430a-42dd-aca4-aae0e1708e0c</vt:lpwstr>
  </property>
  <property fmtid="{D5CDD505-2E9C-101B-9397-08002B2CF9AE}" pid="4" name="fd_journal">
    <vt:lpwstr/>
  </property>
  <property fmtid="{D5CDD505-2E9C-101B-9397-08002B2CF9AE}" pid="5" name="MediaServiceImageTags">
    <vt:lpwstr/>
  </property>
</Properties>
</file>