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december/"/>
    </mc:Choice>
  </mc:AlternateContent>
  <xr:revisionPtr revIDLastSave="148" documentId="8_{5265B6BB-8AD4-4158-BB64-DCEF827F3B9B}" xr6:coauthVersionLast="46" xr6:coauthVersionMax="46" xr10:uidLastSave="{50023FDE-3527-4E89-8347-F30104F54190}"/>
  <bookViews>
    <workbookView xWindow="-110" yWindow="-110" windowWidth="19420" windowHeight="10420" tabRatio="860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formue'!$A$1:$G$51</definedName>
    <definedName name="_xlnm.Print_Area" localSheetId="7">'2.2. Foreninger typer'!$A$1:$H$73</definedName>
    <definedName name="_xlnm.Print_Area" localSheetId="8">'2.3 Foreninger nettokøb'!$A$1:$H$49</definedName>
    <definedName name="_xlnm.Print_Area" localSheetId="9">'3.1 Formue IFS'!$A$1:$G$20</definedName>
    <definedName name="_xlnm.Print_Area" localSheetId="10">'4.1 Fondstyper'!$A$1:$H$45</definedName>
    <definedName name="_xlnm.Print_Area" localSheetId="0">Indhold!$A$1:$K$35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2" l="1"/>
  <c r="J46" i="12"/>
  <c r="F46" i="12"/>
  <c r="G46" i="12"/>
  <c r="H3" i="1" s="1"/>
  <c r="H10" i="1"/>
  <c r="G3" i="1"/>
  <c r="G31" i="1"/>
  <c r="H41" i="1"/>
  <c r="H44" i="1" s="1"/>
  <c r="H38" i="1"/>
  <c r="G44" i="1"/>
  <c r="G41" i="1"/>
  <c r="G38" i="1"/>
  <c r="F27" i="1"/>
  <c r="F20" i="1"/>
  <c r="G10" i="1"/>
  <c r="H4" i="1"/>
  <c r="G4" i="1"/>
  <c r="K69" i="12"/>
  <c r="H12" i="1" s="1"/>
  <c r="J69" i="12"/>
  <c r="G12" i="1" s="1"/>
  <c r="G69" i="12"/>
  <c r="H5" i="1" s="1"/>
  <c r="F69" i="12"/>
  <c r="G5" i="1" s="1"/>
  <c r="K64" i="12"/>
  <c r="H11" i="1" s="1"/>
  <c r="J64" i="12"/>
  <c r="G11" i="1" s="1"/>
  <c r="G64" i="12"/>
  <c r="F64" i="12"/>
  <c r="F41" i="14"/>
  <c r="F42" i="14"/>
  <c r="F43" i="14"/>
  <c r="F44" i="14"/>
  <c r="F45" i="14"/>
  <c r="F40" i="14"/>
  <c r="F39" i="14"/>
  <c r="F38" i="14"/>
  <c r="F37" i="14"/>
  <c r="F36" i="14"/>
  <c r="F35" i="14"/>
  <c r="F34" i="14"/>
  <c r="F28" i="14"/>
  <c r="F29" i="14"/>
  <c r="F30" i="14"/>
  <c r="F31" i="14"/>
  <c r="F32" i="14"/>
  <c r="F33" i="14"/>
  <c r="F27" i="14"/>
  <c r="F24" i="14"/>
  <c r="F25" i="14"/>
  <c r="F26" i="14"/>
  <c r="F23" i="14"/>
  <c r="F22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4" i="14"/>
  <c r="F3" i="14"/>
  <c r="O3" i="14"/>
  <c r="O4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P3" i="14"/>
  <c r="P4" i="14"/>
  <c r="P5" i="14"/>
  <c r="P6" i="14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Q4" i="14"/>
  <c r="Q5" i="14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3" i="14"/>
  <c r="H41" i="5"/>
  <c r="H34" i="5"/>
  <c r="H27" i="5"/>
  <c r="H22" i="5"/>
  <c r="J48" i="3"/>
  <c r="J47" i="3"/>
  <c r="F5" i="11"/>
  <c r="F6" i="11"/>
  <c r="F7" i="11"/>
  <c r="F8" i="11"/>
  <c r="F9" i="11"/>
  <c r="F10" i="11"/>
  <c r="F11" i="11"/>
  <c r="F12" i="11"/>
  <c r="F13" i="11"/>
  <c r="F14" i="11"/>
  <c r="F15" i="11"/>
  <c r="F16" i="11"/>
  <c r="F18" i="11"/>
  <c r="F4" i="11"/>
  <c r="G11" i="11"/>
  <c r="G18" i="11"/>
  <c r="G16" i="11"/>
  <c r="G15" i="11"/>
  <c r="G14" i="11"/>
  <c r="G13" i="11"/>
  <c r="G12" i="11"/>
  <c r="G10" i="11"/>
  <c r="G9" i="11"/>
  <c r="G8" i="11"/>
  <c r="G7" i="11"/>
  <c r="G6" i="11"/>
  <c r="G5" i="11"/>
  <c r="G4" i="11"/>
  <c r="F46" i="14" l="1"/>
  <c r="H13" i="1"/>
  <c r="G13" i="1"/>
  <c r="G6" i="1"/>
  <c r="H6" i="1"/>
  <c r="F19" i="11"/>
  <c r="O45" i="14"/>
  <c r="O46" i="14"/>
  <c r="H46" i="5"/>
  <c r="H31" i="1" s="1"/>
  <c r="L46" i="10"/>
  <c r="H24" i="1" s="1"/>
  <c r="H27" i="1" s="1"/>
  <c r="J46" i="10"/>
  <c r="F47" i="10"/>
  <c r="G47" i="10"/>
  <c r="F46" i="10"/>
  <c r="G46" i="10"/>
  <c r="G17" i="1" s="1"/>
  <c r="G20" i="1" s="1"/>
  <c r="F47" i="3"/>
  <c r="F48" i="3"/>
  <c r="G19" i="11" l="1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3" i="14"/>
  <c r="Q46" i="14"/>
  <c r="P46" i="14"/>
  <c r="Q45" i="14" l="1"/>
  <c r="H46" i="14"/>
  <c r="P45" i="14"/>
  <c r="G46" i="14"/>
  <c r="L47" i="10" l="1"/>
  <c r="K47" i="10"/>
  <c r="K46" i="10"/>
  <c r="G24" i="1" s="1"/>
  <c r="G27" i="1" s="1"/>
  <c r="H47" i="10"/>
  <c r="H46" i="10"/>
  <c r="H17" i="1" s="1"/>
  <c r="H20" i="1" s="1"/>
  <c r="G48" i="3"/>
  <c r="G47" i="3"/>
  <c r="K48" i="3"/>
  <c r="K47" i="3"/>
</calcChain>
</file>

<file path=xl/sharedStrings.xml><?xml version="1.0" encoding="utf-8"?>
<sst xmlns="http://schemas.openxmlformats.org/spreadsheetml/2006/main" count="692" uniqueCount="221">
  <si>
    <t>1. Investeringsområde</t>
  </si>
  <si>
    <t>1.1</t>
  </si>
  <si>
    <t xml:space="preserve"> Formuen i detailafdelingerne fordelt efter investeringsområde</t>
  </si>
  <si>
    <t>1.2</t>
  </si>
  <si>
    <t xml:space="preserve"> Investorernes nettokøb i detailafdelingerne fordelt efter investeringsområde</t>
  </si>
  <si>
    <t>1.3</t>
  </si>
  <si>
    <t xml:space="preserve"> Antal detailfonde inden for hvert investeringsområde</t>
  </si>
  <si>
    <t>1.4</t>
  </si>
  <si>
    <t>Udbytter i detailfonde efter investeringsområde og foreningsgruppe</t>
  </si>
  <si>
    <t>1.5</t>
  </si>
  <si>
    <t>Nettoflow i detailfonde efter investeringsområde og foreningsgruppe</t>
  </si>
  <si>
    <t>2. Investeringsforeninger</t>
  </si>
  <si>
    <t xml:space="preserve">2.1  </t>
  </si>
  <si>
    <t>Branchens samlede formue fordelt på foreninger</t>
  </si>
  <si>
    <t xml:space="preserve">2.2 </t>
  </si>
  <si>
    <t>Branchens samlede formue fordelt på foreninger og afdelingstype</t>
  </si>
  <si>
    <t>2.3</t>
  </si>
  <si>
    <t>Investorernes nettokøb og nettoflow  i detailafdelingerne - fordelt på foreninger</t>
  </si>
  <si>
    <t>3. Investeringsforvaltningsselskaber</t>
  </si>
  <si>
    <t>3.1</t>
  </si>
  <si>
    <t>Branchens samlede formue fordelt på investeringsforvaltningsselskaber</t>
  </si>
  <si>
    <t>4. Afdelingstyper</t>
  </si>
  <si>
    <t>4.1</t>
  </si>
  <si>
    <t>Branchens samlede formue fordelt på typer af afdelinger</t>
  </si>
  <si>
    <t>Investorernes nettokøb fordelt på typer af afdelinger</t>
  </si>
  <si>
    <t>Antal afdelinger fordelt på typer af afdelinger</t>
  </si>
  <si>
    <t>Formue fordelt på foreningstyper</t>
  </si>
  <si>
    <t>5. Kategoriafkast</t>
  </si>
  <si>
    <t>5.1</t>
  </si>
  <si>
    <t>Månedlig formuevægtet kategoriafkast siden januar 2000</t>
  </si>
  <si>
    <t>http://finansdanmark.dk/toerre-tal/investeringsfondsstatistikker/forklaring-til-statistikker/om-brutto-og-nettotal-i-den-maanedlige-markedsstatistik/</t>
  </si>
  <si>
    <t xml:space="preserve">Investering Danmark     Amaliegade 7    DK-1256 København K     Tel: 3370 1000     Email:info@ifb.dk   </t>
  </si>
  <si>
    <t>Formue i detailfonde inden for hvert investeringsområde</t>
  </si>
  <si>
    <t>Bruttoformue</t>
  </si>
  <si>
    <t>Nettoformue*</t>
  </si>
  <si>
    <t>Kursværdi - mio. kroner</t>
  </si>
  <si>
    <t>november</t>
  </si>
  <si>
    <t>Aktier Danmark</t>
  </si>
  <si>
    <t>Aktier Brancher</t>
  </si>
  <si>
    <t>Aktier Ejendomme</t>
  </si>
  <si>
    <t>Aktier Emerging markets</t>
  </si>
  <si>
    <t>Aktier Enkeltlande</t>
  </si>
  <si>
    <t>Aktier Europa</t>
  </si>
  <si>
    <t>Aktier Fjernøsten</t>
  </si>
  <si>
    <t>Aktier Globale</t>
  </si>
  <si>
    <t>Aktier Health Care</t>
  </si>
  <si>
    <t>Aktier IT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</si>
  <si>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</si>
  <si>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</si>
  <si>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</si>
  <si>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</si>
  <si>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</si>
  <si>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</si>
  <si>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</si>
  <si>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</si>
  <si>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Kapitalforeninger aktier</t>
  </si>
  <si>
    <t>Udenlandske aktier i alt</t>
  </si>
  <si>
    <t>Obligationer Korte danske</t>
  </si>
  <si>
    <t>Obligationer Lange danske</t>
  </si>
  <si>
    <t>Obligationer Øvrige danske</t>
  </si>
  <si>
    <t>Obligationer Danske indeksobligationer</t>
  </si>
  <si>
    <t>Danske obligationer i alt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</si>
  <si>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</si>
  <si>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</si>
  <si>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</si>
  <si>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</si>
  <si>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</si>
  <si>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Kapitalforeninger Obligationer Udenlandske</t>
  </si>
  <si>
    <t>Udenlandske obligationer i alt</t>
  </si>
  <si>
    <t>Pengemarkedsforeninger</t>
  </si>
  <si>
    <t>Øvrige</t>
  </si>
  <si>
    <t>Blandede Balanceret</t>
  </si>
  <si>
    <t>Blandede Fleksibel</t>
  </si>
  <si>
    <t>Blandede Høj aktieandel</t>
  </si>
  <si>
    <t>Blandede Lav aktieandel</t>
  </si>
  <si>
    <t xml:space="preserve">Blandede </t>
  </si>
  <si>
    <t>Kapitalforeninger Blandede</t>
  </si>
  <si>
    <t>Kapitalforeninger Øvrige</t>
  </si>
  <si>
    <t>Kapitalforeninger Hedgestrategier</t>
  </si>
  <si>
    <t>Andre alternative investeringsfonde</t>
  </si>
  <si>
    <t>I alt alle foreninger</t>
  </si>
  <si>
    <t>*Nettoformue angiver den formue, der er tilgået afdelingerne i den enkelte investeringsforening fra eksterne investorer</t>
  </si>
  <si>
    <t xml:space="preserve">Investering Danmark     Amaliegade 7    DK-1256 København K     Tel: 3370 1000    </t>
  </si>
  <si>
    <t/>
  </si>
  <si>
    <t>Investorernes nettokøb i detailfonde fordelt efter investeringsområde</t>
  </si>
  <si>
    <t>Nettokøb, brutto</t>
  </si>
  <si>
    <t>Nettokøb, netto*</t>
  </si>
  <si>
    <t>Kursværdi - mio kr.</t>
  </si>
  <si>
    <t>år-til-dato</t>
  </si>
  <si>
    <t>*Nettokøb, netto angiver det nettokøb i afdelingerne indenfor den enkelte investeringsforening, der er foretaget af eksterne investorer i perioden.</t>
  </si>
  <si>
    <t>Antal detailfonde* inden for hvert investeringsområde</t>
  </si>
  <si>
    <t>Kapitalforeninger Aktier</t>
  </si>
  <si>
    <t>Obligationer indeks danske</t>
  </si>
  <si>
    <t>Obligationer, Investment Grade</t>
  </si>
  <si>
    <t>Obligationer, Non-investment Grade</t>
  </si>
  <si>
    <t>Obligationer, Emerging Markets</t>
  </si>
  <si>
    <t>Obligationer, Øvrige</t>
  </si>
  <si>
    <t>Obligationer, udenlandske indeks</t>
  </si>
  <si>
    <t>Kapitalforeninger, Obl. Udenlandske</t>
  </si>
  <si>
    <t>I alt</t>
  </si>
  <si>
    <t>*antal afdelinger og klasser i alt</t>
  </si>
  <si>
    <t>Udbetalte udbytter i detailfonde - fordelt efter investeringsområde</t>
  </si>
  <si>
    <t>Udbetalte udbytter i detailfonde - fordelt på foreninger</t>
  </si>
  <si>
    <t xml:space="preserve"> mio kr.</t>
  </si>
  <si>
    <t>mio. kr.</t>
  </si>
  <si>
    <t>Accunia</t>
  </si>
  <si>
    <t>Alm. Brand Invest</t>
  </si>
  <si>
    <t>Amalie Invest</t>
  </si>
  <si>
    <t>BankInvest</t>
  </si>
  <si>
    <t>BIL Danmark</t>
  </si>
  <si>
    <t>BLS Invest</t>
  </si>
  <si>
    <t>C Worldwide</t>
  </si>
  <si>
    <t>Danske Invest</t>
  </si>
  <si>
    <t>Falcon Invest</t>
  </si>
  <si>
    <t>Formuepleje</t>
  </si>
  <si>
    <t>Fundamental Invest</t>
  </si>
  <si>
    <t>Halberg-Gundersen</t>
  </si>
  <si>
    <t>Handelsinvest</t>
  </si>
  <si>
    <t>HP Invest</t>
  </si>
  <si>
    <t>Invest Administration</t>
  </si>
  <si>
    <t>Investeringsforeningen Gudme Raaschou</t>
  </si>
  <si>
    <t>Investin</t>
  </si>
  <si>
    <t>IR Invest</t>
  </si>
  <si>
    <t>Jyske Invest</t>
  </si>
  <si>
    <t>Kapitalforeningen Blue Strait Capital</t>
  </si>
  <si>
    <t>Kapitalforeningen Investering &amp; Tryghed</t>
  </si>
  <si>
    <t>Lægernes Invest</t>
  </si>
  <si>
    <t>Lån &amp; Spar Invest</t>
  </si>
  <si>
    <t>Maj Invest</t>
  </si>
  <si>
    <t>Mermaid Nordic</t>
  </si>
  <si>
    <t>MS Invest</t>
  </si>
  <si>
    <t>Nielsen Capital Management</t>
  </si>
  <si>
    <t>Nordea Invest</t>
  </si>
  <si>
    <t>Nykredit Portefølje Administration</t>
  </si>
  <si>
    <t>PFA Invest</t>
  </si>
  <si>
    <t>PortfolioManager</t>
  </si>
  <si>
    <t>SEBinvest</t>
  </si>
  <si>
    <t>Selected Investments</t>
  </si>
  <si>
    <t>Skagen Fondene</t>
  </si>
  <si>
    <t>Sparinvest</t>
  </si>
  <si>
    <t>StockRate Invest</t>
  </si>
  <si>
    <t>Stonehenge</t>
  </si>
  <si>
    <t>Strategi Invest</t>
  </si>
  <si>
    <t>Sydinvest</t>
  </si>
  <si>
    <t>TRP-Invest</t>
  </si>
  <si>
    <t>ValueInvest Danmark</t>
  </si>
  <si>
    <t>Wealth Invest</t>
  </si>
  <si>
    <t>I alt danske foreninger</t>
  </si>
  <si>
    <t>Nettoflow* i detailfonde fordelt efter investeringsområde</t>
  </si>
  <si>
    <t>Nettoflow* i detailafdelingerne - fordelt på foreninger</t>
  </si>
  <si>
    <t>Kursværdi mio. kr.</t>
  </si>
  <si>
    <t>BIL Nordic Invest</t>
  </si>
  <si>
    <t>Halberg-Gundersen Invest</t>
  </si>
  <si>
    <t>Lån og Spar Invest</t>
  </si>
  <si>
    <t>Obligationer, Non-Investment Grade</t>
  </si>
  <si>
    <t>Obligationer, udenlandske indeksobl.</t>
  </si>
  <si>
    <t>PFA Asset Management</t>
  </si>
  <si>
    <t>SEB</t>
  </si>
  <si>
    <t xml:space="preserve">Sydinvest </t>
  </si>
  <si>
    <t xml:space="preserve">I alt danske foreninger </t>
  </si>
  <si>
    <t xml:space="preserve">Nettokøb alle medlemmer </t>
  </si>
  <si>
    <t>*Nettoflow er nettokøb korrigeret for udbytte</t>
  </si>
  <si>
    <t xml:space="preserve">Branchens samlede formue fordelt på foreninger </t>
  </si>
  <si>
    <t>Så mange penge forvalter de enkelte danske investeringsforeninger - kursværdi mio. kr.</t>
  </si>
  <si>
    <t>Alternativ Invest</t>
  </si>
  <si>
    <t>SKAGEN Fondene*</t>
  </si>
  <si>
    <t xml:space="preserve">Formue alle medlemmer </t>
  </si>
  <si>
    <t>*Udenlandsk*. Formuen er opgjort efter skønsmæssig metode</t>
  </si>
  <si>
    <t xml:space="preserve">Investering Danmark   Amaliegade 7    DK-1256 København K     Tel: 3370 1000     Email:info@ifr.dk   </t>
  </si>
  <si>
    <t>Så mange penge forvalter de enkelte danske investeringsforeninger inden for de enkelte områder - kursværdi mio. kr.</t>
  </si>
  <si>
    <t>I alt detail</t>
  </si>
  <si>
    <t>Absalon Invest</t>
  </si>
  <si>
    <t>Quenti Asset Management</t>
  </si>
  <si>
    <t>SKAGEN Fondene, institutionel*</t>
  </si>
  <si>
    <t>I alt institutionel</t>
  </si>
  <si>
    <t>Danske Invest, udenlandsk</t>
  </si>
  <si>
    <t>HP Invest, udenlandsk</t>
  </si>
  <si>
    <t>Jyske Invest, udenlandsk</t>
  </si>
  <si>
    <t>Sydinvest, udenlandsk</t>
  </si>
  <si>
    <t>I alt udenlandsk</t>
  </si>
  <si>
    <t>*Udenlandsk, indgår ikke i totalen</t>
  </si>
  <si>
    <t>Investorernes nettokøb i detailafdelingerne - fordelt på foreninger</t>
  </si>
  <si>
    <t>Så mange penge forvalter de enkelte danske investeringsforvaltningsselskaber - kursværdi mio. kr.</t>
  </si>
  <si>
    <t>BI Management A/S</t>
  </si>
  <si>
    <t>C Worldwide A/S</t>
  </si>
  <si>
    <t>Danske Invest Management A/S</t>
  </si>
  <si>
    <t>Formuepleje  A/S</t>
  </si>
  <si>
    <t>Fundmarket</t>
  </si>
  <si>
    <t>Handelsinvest Investeringsforvaltning A/S</t>
  </si>
  <si>
    <t>ID-Sparinvest A/S</t>
  </si>
  <si>
    <t>Invest-Administration A/S</t>
  </si>
  <si>
    <t>Jyske Invest Fund Management A/S</t>
  </si>
  <si>
    <t>Nordea Invest Fund Management A/S</t>
  </si>
  <si>
    <t>Nykredit Portefølje Administration A/S</t>
  </si>
  <si>
    <t>Investeringsforvaltningsselskabet SEBinvest A/S</t>
  </si>
  <si>
    <t>PFA Asset Management A/S</t>
  </si>
  <si>
    <t>Sydinvest Administration A/S</t>
  </si>
  <si>
    <t>Investorernes formue fordelt på fondstyper</t>
  </si>
  <si>
    <t>Kursværdi - mio. kr.</t>
  </si>
  <si>
    <t>Detail</t>
  </si>
  <si>
    <t>Institutionelle</t>
  </si>
  <si>
    <t>Udenlandske</t>
  </si>
  <si>
    <t>Investorernes formue fordelt på fondstyper, netto</t>
  </si>
  <si>
    <t>Investorernes nettokøb fordelt på fondstyper</t>
  </si>
  <si>
    <t>Investorernes nettokøb fordelt på fondstyper, netto</t>
  </si>
  <si>
    <t>Antal afdelinger og klasser fordelt på typer af afdelinger</t>
  </si>
  <si>
    <t>Foreningstyper</t>
  </si>
  <si>
    <t>UCITS</t>
  </si>
  <si>
    <t>…Investeringsforeninger</t>
  </si>
  <si>
    <t>…Værdipapirfonde</t>
  </si>
  <si>
    <t xml:space="preserve">Alternative investeringsfonde </t>
  </si>
  <si>
    <t>..Kapitalforeninger</t>
  </si>
  <si>
    <t>..Andre alternative investeringsfonde</t>
  </si>
  <si>
    <t>Kategoriafkast</t>
  </si>
  <si>
    <t>Aktier Emerging Markets</t>
  </si>
  <si>
    <t>Obligationer Emerging markets</t>
  </si>
  <si>
    <t>Obligationer Non-investment Grade</t>
  </si>
  <si>
    <t>Obligationer Udenlandske indeksobligationer</t>
  </si>
  <si>
    <t>Indeksserien viser afkast efter omkostninger, vægtet efter formue for den gældende periode</t>
  </si>
  <si>
    <t>Investering Danmarks markedsstatistik 31.12.2020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</si>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</sst>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_(* #,##0.00_);_(* \(#,##0.00\);_(* \-??_);_(@_)"/>
    <numFmt numFmtId="166" formatCode="#,##0.0"/>
    <numFmt numFmtId="167" formatCode="#,##0.000"/>
    <numFmt numFmtId="168" formatCode="0.0"/>
  </numFmts>
  <fonts count="5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3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/>
      <right style="thin">
        <color indexed="64"/>
      </right>
      <top/>
      <bottom style="hair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</borders>
  <cellStyleXfs count="60">
    <xf numFmtId="0" fontId="0" fillId="0" borderId="0"/>
    <xf numFmtId="0" fontId="27" fillId="0" borderId="0" applyNumberFormat="0" applyFill="0" applyBorder="0" applyAlignment="0" applyProtection="0"/>
    <xf numFmtId="0" fontId="26" fillId="3" borderId="39" applyNumberFormat="0" applyFont="0" applyAlignment="0" applyProtection="0"/>
    <xf numFmtId="0" fontId="28" fillId="4" borderId="40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40" applyNumberFormat="0" applyAlignment="0" applyProtection="0"/>
    <xf numFmtId="165" fontId="20" fillId="0" borderId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7" borderId="0" applyNumberFormat="0" applyBorder="0" applyAlignment="0" applyProtection="0"/>
    <xf numFmtId="0" fontId="26" fillId="0" borderId="0"/>
    <xf numFmtId="0" fontId="34" fillId="4" borderId="41" applyNumberFormat="0" applyAlignment="0" applyProtection="0"/>
    <xf numFmtId="0" fontId="35" fillId="0" borderId="42" applyNumberFormat="0" applyFill="0" applyAlignment="0" applyProtection="0"/>
    <xf numFmtId="0" fontId="36" fillId="0" borderId="43" applyNumberFormat="0" applyFill="0" applyAlignment="0" applyProtection="0"/>
    <xf numFmtId="0" fontId="37" fillId="0" borderId="4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8" borderId="0" applyNumberFormat="0" applyBorder="0" applyAlignment="0" applyProtection="0"/>
    <xf numFmtId="0" fontId="6" fillId="3" borderId="39" applyNumberFormat="0" applyFont="0" applyAlignment="0" applyProtection="0"/>
    <xf numFmtId="0" fontId="6" fillId="0" borderId="0"/>
    <xf numFmtId="0" fontId="5" fillId="3" borderId="39" applyNumberFormat="0" applyFont="0" applyAlignment="0" applyProtection="0"/>
    <xf numFmtId="0" fontId="5" fillId="0" borderId="0"/>
    <xf numFmtId="0" fontId="5" fillId="3" borderId="39" applyNumberFormat="0" applyFont="0" applyAlignment="0" applyProtection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0" fontId="4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3" borderId="39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3" borderId="3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78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4" fillId="0" borderId="3" xfId="0" applyFont="1" applyBorder="1"/>
    <xf numFmtId="0" fontId="14" fillId="0" borderId="1" xfId="0" applyFont="1" applyBorder="1"/>
    <xf numFmtId="0" fontId="11" fillId="0" borderId="0" xfId="0" applyFont="1"/>
    <xf numFmtId="0" fontId="11" fillId="2" borderId="0" xfId="0" applyFont="1" applyFill="1"/>
    <xf numFmtId="3" fontId="0" fillId="0" borderId="1" xfId="0" applyNumberFormat="1" applyBorder="1"/>
    <xf numFmtId="0" fontId="10" fillId="0" borderId="4" xfId="0" applyFont="1" applyBorder="1"/>
    <xf numFmtId="0" fontId="0" fillId="0" borderId="47" xfId="0" applyBorder="1"/>
    <xf numFmtId="0" fontId="14" fillId="0" borderId="47" xfId="0" applyFont="1" applyBorder="1"/>
    <xf numFmtId="0" fontId="14" fillId="0" borderId="1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4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0" fontId="13" fillId="0" borderId="1" xfId="0" applyFont="1" applyBorder="1"/>
    <xf numFmtId="0" fontId="14" fillId="0" borderId="47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2" fillId="0" borderId="5" xfId="0" applyFont="1" applyBorder="1"/>
    <xf numFmtId="0" fontId="22" fillId="0" borderId="1" xfId="0" applyFont="1" applyBorder="1"/>
    <xf numFmtId="0" fontId="10" fillId="0" borderId="47" xfId="0" applyFont="1" applyBorder="1"/>
    <xf numFmtId="0" fontId="10" fillId="0" borderId="47" xfId="0" applyFont="1" applyBorder="1" applyAlignment="1">
      <alignment horizontal="left"/>
    </xf>
    <xf numFmtId="0" fontId="10" fillId="0" borderId="3" xfId="0" applyFont="1" applyBorder="1"/>
    <xf numFmtId="3" fontId="0" fillId="0" borderId="47" xfId="0" applyNumberFormat="1" applyBorder="1"/>
    <xf numFmtId="0" fontId="0" fillId="0" borderId="48" xfId="0" applyBorder="1"/>
    <xf numFmtId="3" fontId="0" fillId="0" borderId="2" xfId="0" applyNumberFormat="1" applyBorder="1"/>
    <xf numFmtId="0" fontId="0" fillId="9" borderId="1" xfId="0" applyFill="1" applyBorder="1"/>
    <xf numFmtId="0" fontId="42" fillId="0" borderId="1" xfId="0" applyFont="1" applyBorder="1"/>
    <xf numFmtId="0" fontId="43" fillId="10" borderId="0" xfId="0" applyFont="1" applyFill="1" applyAlignment="1">
      <alignment horizontal="left" vertical="center"/>
    </xf>
    <xf numFmtId="0" fontId="44" fillId="10" borderId="0" xfId="0" applyFont="1" applyFill="1" applyAlignment="1">
      <alignment horizontal="left"/>
    </xf>
    <xf numFmtId="0" fontId="44" fillId="10" borderId="8" xfId="0" applyFont="1" applyFill="1" applyBorder="1" applyAlignment="1">
      <alignment horizontal="left"/>
    </xf>
    <xf numFmtId="0" fontId="18" fillId="11" borderId="10" xfId="0" applyFont="1" applyFill="1" applyBorder="1" applyAlignment="1">
      <alignment wrapText="1"/>
    </xf>
    <xf numFmtId="0" fontId="45" fillId="12" borderId="0" xfId="0" applyFont="1" applyFill="1"/>
    <xf numFmtId="3" fontId="45" fillId="12" borderId="11" xfId="0" applyNumberFormat="1" applyFont="1" applyFill="1" applyBorder="1"/>
    <xf numFmtId="0" fontId="46" fillId="13" borderId="12" xfId="0" applyFont="1" applyFill="1" applyBorder="1" applyAlignment="1">
      <alignment horizontal="center"/>
    </xf>
    <xf numFmtId="3" fontId="11" fillId="14" borderId="49" xfId="0" applyNumberFormat="1" applyFont="1" applyFill="1" applyBorder="1" applyAlignment="1">
      <alignment horizontal="right" vertical="top"/>
    </xf>
    <xf numFmtId="3" fontId="11" fillId="14" borderId="49" xfId="0" applyNumberFormat="1" applyFont="1" applyFill="1" applyBorder="1"/>
    <xf numFmtId="3" fontId="12" fillId="15" borderId="50" xfId="0" applyNumberFormat="1" applyFont="1" applyFill="1" applyBorder="1"/>
    <xf numFmtId="3" fontId="11" fillId="0" borderId="49" xfId="0" applyNumberFormat="1" applyFont="1" applyBorder="1"/>
    <xf numFmtId="0" fontId="11" fillId="0" borderId="53" xfId="0" applyFont="1" applyBorder="1"/>
    <xf numFmtId="1" fontId="9" fillId="0" borderId="52" xfId="0" applyNumberFormat="1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top"/>
    </xf>
    <xf numFmtId="3" fontId="11" fillId="16" borderId="52" xfId="0" applyNumberFormat="1" applyFont="1" applyFill="1" applyBorder="1"/>
    <xf numFmtId="3" fontId="47" fillId="0" borderId="52" xfId="0" applyNumberFormat="1" applyFont="1" applyBorder="1"/>
    <xf numFmtId="3" fontId="12" fillId="15" borderId="54" xfId="0" applyNumberFormat="1" applyFont="1" applyFill="1" applyBorder="1"/>
    <xf numFmtId="0" fontId="18" fillId="0" borderId="52" xfId="0" applyFont="1" applyBorder="1" applyAlignment="1">
      <alignment wrapText="1"/>
    </xf>
    <xf numFmtId="0" fontId="11" fillId="14" borderId="52" xfId="0" applyFont="1" applyFill="1" applyBorder="1"/>
    <xf numFmtId="0" fontId="12" fillId="15" borderId="52" xfId="0" applyFont="1" applyFill="1" applyBorder="1" applyAlignment="1">
      <alignment vertical="top"/>
    </xf>
    <xf numFmtId="3" fontId="11" fillId="16" borderId="59" xfId="0" applyNumberFormat="1" applyFont="1" applyFill="1" applyBorder="1"/>
    <xf numFmtId="3" fontId="47" fillId="0" borderId="59" xfId="0" applyNumberFormat="1" applyFont="1" applyBorder="1"/>
    <xf numFmtId="3" fontId="11" fillId="18" borderId="59" xfId="0" applyNumberFormat="1" applyFont="1" applyFill="1" applyBorder="1"/>
    <xf numFmtId="0" fontId="16" fillId="15" borderId="60" xfId="0" applyFont="1" applyFill="1" applyBorder="1"/>
    <xf numFmtId="3" fontId="0" fillId="0" borderId="61" xfId="0" applyNumberFormat="1" applyBorder="1"/>
    <xf numFmtId="0" fontId="16" fillId="15" borderId="52" xfId="0" applyFont="1" applyFill="1" applyBorder="1"/>
    <xf numFmtId="1" fontId="9" fillId="0" borderId="62" xfId="0" applyNumberFormat="1" applyFont="1" applyBorder="1" applyAlignment="1">
      <alignment horizontal="left" vertical="top" wrapText="1"/>
    </xf>
    <xf numFmtId="0" fontId="16" fillId="15" borderId="64" xfId="0" applyFont="1" applyFill="1" applyBorder="1"/>
    <xf numFmtId="0" fontId="45" fillId="12" borderId="64" xfId="0" applyFont="1" applyFill="1" applyBorder="1"/>
    <xf numFmtId="3" fontId="45" fillId="12" borderId="52" xfId="0" applyNumberFormat="1" applyFont="1" applyFill="1" applyBorder="1"/>
    <xf numFmtId="0" fontId="21" fillId="11" borderId="65" xfId="0" applyFont="1" applyFill="1" applyBorder="1" applyAlignment="1">
      <alignment vertical="top"/>
    </xf>
    <xf numFmtId="0" fontId="9" fillId="11" borderId="65" xfId="0" applyFont="1" applyFill="1" applyBorder="1" applyAlignment="1">
      <alignment horizontal="center" vertical="top"/>
    </xf>
    <xf numFmtId="0" fontId="9" fillId="11" borderId="66" xfId="0" applyFont="1" applyFill="1" applyBorder="1" applyAlignment="1">
      <alignment horizontal="center" vertical="top"/>
    </xf>
    <xf numFmtId="0" fontId="10" fillId="0" borderId="67" xfId="0" applyFont="1" applyBorder="1"/>
    <xf numFmtId="3" fontId="11" fillId="0" borderId="68" xfId="0" applyNumberFormat="1" applyFont="1" applyBorder="1"/>
    <xf numFmtId="0" fontId="21" fillId="11" borderId="8" xfId="0" applyFont="1" applyFill="1" applyBorder="1" applyAlignment="1">
      <alignment vertical="top"/>
    </xf>
    <xf numFmtId="0" fontId="9" fillId="11" borderId="13" xfId="0" applyFont="1" applyFill="1" applyBorder="1" applyAlignment="1">
      <alignment horizontal="center" vertical="top"/>
    </xf>
    <xf numFmtId="0" fontId="8" fillId="0" borderId="69" xfId="0" applyFont="1" applyBorder="1" applyAlignment="1">
      <alignment vertical="top"/>
    </xf>
    <xf numFmtId="0" fontId="9" fillId="11" borderId="70" xfId="0" applyFont="1" applyFill="1" applyBorder="1" applyAlignment="1">
      <alignment horizontal="center" vertical="top"/>
    </xf>
    <xf numFmtId="0" fontId="9" fillId="11" borderId="71" xfId="0" applyFont="1" applyFill="1" applyBorder="1" applyAlignment="1">
      <alignment horizontal="center" vertical="top"/>
    </xf>
    <xf numFmtId="0" fontId="10" fillId="0" borderId="72" xfId="0" applyFont="1" applyBorder="1"/>
    <xf numFmtId="0" fontId="12" fillId="15" borderId="74" xfId="0" applyFont="1" applyFill="1" applyBorder="1"/>
    <xf numFmtId="3" fontId="12" fillId="15" borderId="74" xfId="0" applyNumberFormat="1" applyFont="1" applyFill="1" applyBorder="1"/>
    <xf numFmtId="3" fontId="12" fillId="15" borderId="75" xfId="0" applyNumberFormat="1" applyFont="1" applyFill="1" applyBorder="1"/>
    <xf numFmtId="0" fontId="12" fillId="15" borderId="52" xfId="0" applyFont="1" applyFill="1" applyBorder="1"/>
    <xf numFmtId="0" fontId="12" fillId="15" borderId="76" xfId="0" applyFont="1" applyFill="1" applyBorder="1"/>
    <xf numFmtId="3" fontId="12" fillId="15" borderId="77" xfId="0" applyNumberFormat="1" applyFont="1" applyFill="1" applyBorder="1"/>
    <xf numFmtId="3" fontId="11" fillId="14" borderId="15" xfId="0" applyNumberFormat="1" applyFont="1" applyFill="1" applyBorder="1"/>
    <xf numFmtId="3" fontId="12" fillId="15" borderId="79" xfId="0" applyNumberFormat="1" applyFont="1" applyFill="1" applyBorder="1"/>
    <xf numFmtId="0" fontId="0" fillId="0" borderId="80" xfId="0" applyBorder="1"/>
    <xf numFmtId="0" fontId="0" fillId="0" borderId="82" xfId="0" applyBorder="1"/>
    <xf numFmtId="1" fontId="9" fillId="0" borderId="83" xfId="0" applyNumberFormat="1" applyFont="1" applyBorder="1" applyAlignment="1">
      <alignment horizontal="left" vertical="top" wrapText="1"/>
    </xf>
    <xf numFmtId="3" fontId="11" fillId="14" borderId="51" xfId="0" applyNumberFormat="1" applyFont="1" applyFill="1" applyBorder="1"/>
    <xf numFmtId="3" fontId="0" fillId="0" borderId="0" xfId="0" applyNumberFormat="1"/>
    <xf numFmtId="0" fontId="8" fillId="0" borderId="72" xfId="0" applyFont="1" applyBorder="1"/>
    <xf numFmtId="3" fontId="10" fillId="0" borderId="47" xfId="0" applyNumberFormat="1" applyFont="1" applyBorder="1"/>
    <xf numFmtId="0" fontId="9" fillId="11" borderId="85" xfId="0" applyFont="1" applyFill="1" applyBorder="1" applyAlignment="1">
      <alignment horizontal="center" vertical="top"/>
    </xf>
    <xf numFmtId="0" fontId="10" fillId="0" borderId="86" xfId="0" applyFont="1" applyBorder="1"/>
    <xf numFmtId="3" fontId="47" fillId="0" borderId="52" xfId="0" applyNumberFormat="1" applyFont="1" applyBorder="1" applyAlignment="1">
      <alignment horizontal="right" wrapText="1"/>
    </xf>
    <xf numFmtId="3" fontId="11" fillId="16" borderId="56" xfId="0" applyNumberFormat="1" applyFont="1" applyFill="1" applyBorder="1"/>
    <xf numFmtId="3" fontId="47" fillId="0" borderId="56" xfId="0" applyNumberFormat="1" applyFont="1" applyBorder="1"/>
    <xf numFmtId="3" fontId="11" fillId="18" borderId="56" xfId="0" applyNumberFormat="1" applyFont="1" applyFill="1" applyBorder="1"/>
    <xf numFmtId="3" fontId="12" fillId="15" borderId="87" xfId="0" applyNumberFormat="1" applyFont="1" applyFill="1" applyBorder="1"/>
    <xf numFmtId="3" fontId="10" fillId="0" borderId="56" xfId="0" applyNumberFormat="1" applyFont="1" applyBorder="1"/>
    <xf numFmtId="3" fontId="0" fillId="0" borderId="48" xfId="0" applyNumberFormat="1" applyBorder="1"/>
    <xf numFmtId="3" fontId="11" fillId="0" borderId="16" xfId="0" applyNumberFormat="1" applyFont="1" applyBorder="1"/>
    <xf numFmtId="0" fontId="11" fillId="0" borderId="88" xfId="0" applyFont="1" applyBorder="1" applyAlignment="1">
      <alignment vertical="top"/>
    </xf>
    <xf numFmtId="3" fontId="10" fillId="0" borderId="0" xfId="0" applyNumberFormat="1" applyFont="1"/>
    <xf numFmtId="3" fontId="0" fillId="0" borderId="80" xfId="0" applyNumberFormat="1" applyBorder="1"/>
    <xf numFmtId="3" fontId="10" fillId="0" borderId="90" xfId="0" applyNumberFormat="1" applyFont="1" applyBorder="1"/>
    <xf numFmtId="3" fontId="11" fillId="0" borderId="0" xfId="0" applyNumberFormat="1" applyFont="1"/>
    <xf numFmtId="0" fontId="16" fillId="15" borderId="91" xfId="0" applyFont="1" applyFill="1" applyBorder="1"/>
    <xf numFmtId="2" fontId="48" fillId="0" borderId="47" xfId="0" applyNumberFormat="1" applyFont="1" applyBorder="1"/>
    <xf numFmtId="0" fontId="0" fillId="18" borderId="47" xfId="0" applyFill="1" applyBorder="1"/>
    <xf numFmtId="0" fontId="0" fillId="18" borderId="0" xfId="0" applyFill="1"/>
    <xf numFmtId="0" fontId="11" fillId="18" borderId="0" xfId="0" applyFont="1" applyFill="1"/>
    <xf numFmtId="3" fontId="17" fillId="0" borderId="0" xfId="0" applyNumberFormat="1" applyFont="1" applyAlignment="1">
      <alignment horizontal="left"/>
    </xf>
    <xf numFmtId="3" fontId="11" fillId="0" borderId="73" xfId="0" applyNumberFormat="1" applyFont="1" applyBorder="1"/>
    <xf numFmtId="0" fontId="10" fillId="0" borderId="92" xfId="0" applyFont="1" applyBorder="1"/>
    <xf numFmtId="0" fontId="0" fillId="0" borderId="93" xfId="0" applyBorder="1"/>
    <xf numFmtId="3" fontId="12" fillId="15" borderId="56" xfId="0" applyNumberFormat="1" applyFont="1" applyFill="1" applyBorder="1"/>
    <xf numFmtId="0" fontId="17" fillId="0" borderId="17" xfId="0" applyFont="1" applyBorder="1" applyAlignment="1">
      <alignment horizontal="left"/>
    </xf>
    <xf numFmtId="0" fontId="10" fillId="0" borderId="18" xfId="0" applyFont="1" applyBorder="1"/>
    <xf numFmtId="0" fontId="10" fillId="0" borderId="19" xfId="0" applyFont="1" applyBorder="1"/>
    <xf numFmtId="3" fontId="10" fillId="0" borderId="95" xfId="0" applyNumberFormat="1" applyFont="1" applyBorder="1"/>
    <xf numFmtId="164" fontId="9" fillId="17" borderId="12" xfId="0" applyNumberFormat="1" applyFont="1" applyFill="1" applyBorder="1" applyAlignment="1">
      <alignment horizontal="center"/>
    </xf>
    <xf numFmtId="3" fontId="11" fillId="0" borderId="96" xfId="0" applyNumberFormat="1" applyFont="1" applyBorder="1"/>
    <xf numFmtId="0" fontId="43" fillId="0" borderId="47" xfId="0" applyFont="1" applyBorder="1" applyAlignment="1">
      <alignment horizontal="left" vertical="center"/>
    </xf>
    <xf numFmtId="3" fontId="12" fillId="15" borderId="52" xfId="0" applyNumberFormat="1" applyFont="1" applyFill="1" applyBorder="1" applyAlignment="1">
      <alignment horizontal="right"/>
    </xf>
    <xf numFmtId="3" fontId="12" fillId="15" borderId="75" xfId="0" applyNumberFormat="1" applyFont="1" applyFill="1" applyBorder="1" applyAlignment="1">
      <alignment horizontal="right"/>
    </xf>
    <xf numFmtId="3" fontId="12" fillId="15" borderId="77" xfId="0" applyNumberFormat="1" applyFont="1" applyFill="1" applyBorder="1" applyAlignment="1">
      <alignment horizontal="right"/>
    </xf>
    <xf numFmtId="3" fontId="12" fillId="15" borderId="54" xfId="0" applyNumberFormat="1" applyFont="1" applyFill="1" applyBorder="1" applyAlignment="1">
      <alignment horizontal="right"/>
    </xf>
    <xf numFmtId="0" fontId="11" fillId="19" borderId="88" xfId="0" applyFont="1" applyFill="1" applyBorder="1" applyAlignment="1">
      <alignment vertical="top"/>
    </xf>
    <xf numFmtId="0" fontId="11" fillId="18" borderId="47" xfId="0" applyFont="1" applyFill="1" applyBorder="1"/>
    <xf numFmtId="0" fontId="11" fillId="16" borderId="0" xfId="0" applyFont="1" applyFill="1"/>
    <xf numFmtId="3" fontId="11" fillId="18" borderId="48" xfId="0" applyNumberFormat="1" applyFont="1" applyFill="1" applyBorder="1"/>
    <xf numFmtId="0" fontId="10" fillId="18" borderId="19" xfId="0" applyFont="1" applyFill="1" applyBorder="1"/>
    <xf numFmtId="3" fontId="0" fillId="18" borderId="0" xfId="0" applyNumberFormat="1" applyFill="1"/>
    <xf numFmtId="166" fontId="0" fillId="18" borderId="0" xfId="0" applyNumberFormat="1" applyFill="1"/>
    <xf numFmtId="3" fontId="0" fillId="18" borderId="47" xfId="0" applyNumberFormat="1" applyFill="1" applyBorder="1"/>
    <xf numFmtId="3" fontId="0" fillId="18" borderId="82" xfId="0" applyNumberFormat="1" applyFill="1" applyBorder="1"/>
    <xf numFmtId="0" fontId="0" fillId="18" borderId="82" xfId="0" applyFill="1" applyBorder="1"/>
    <xf numFmtId="0" fontId="0" fillId="18" borderId="48" xfId="0" applyFill="1" applyBorder="1"/>
    <xf numFmtId="3" fontId="0" fillId="18" borderId="48" xfId="0" applyNumberFormat="1" applyFill="1" applyBorder="1"/>
    <xf numFmtId="3" fontId="0" fillId="18" borderId="93" xfId="0" applyNumberFormat="1" applyFill="1" applyBorder="1"/>
    <xf numFmtId="0" fontId="0" fillId="18" borderId="93" xfId="0" applyFill="1" applyBorder="1"/>
    <xf numFmtId="3" fontId="0" fillId="0" borderId="1" xfId="0" quotePrefix="1" applyNumberFormat="1" applyBorder="1"/>
    <xf numFmtId="3" fontId="0" fillId="0" borderId="0" xfId="0" applyNumberFormat="1" applyAlignment="1">
      <alignment horizontal="right" vertical="center" wrapText="1"/>
    </xf>
    <xf numFmtId="0" fontId="48" fillId="18" borderId="0" xfId="0" applyFont="1" applyFill="1"/>
    <xf numFmtId="0" fontId="48" fillId="18" borderId="47" xfId="0" applyFont="1" applyFill="1" applyBorder="1"/>
    <xf numFmtId="3" fontId="47" fillId="0" borderId="0" xfId="0" applyNumberFormat="1" applyFont="1"/>
    <xf numFmtId="1" fontId="0" fillId="0" borderId="47" xfId="0" applyNumberFormat="1" applyBorder="1"/>
    <xf numFmtId="167" fontId="0" fillId="0" borderId="1" xfId="0" applyNumberFormat="1" applyBorder="1"/>
    <xf numFmtId="2" fontId="20" fillId="0" borderId="1" xfId="7" applyNumberFormat="1" applyBorder="1"/>
    <xf numFmtId="2" fontId="0" fillId="0" borderId="1" xfId="0" applyNumberFormat="1" applyBorder="1"/>
    <xf numFmtId="0" fontId="23" fillId="0" borderId="1" xfId="0" applyFont="1" applyBorder="1"/>
    <xf numFmtId="0" fontId="15" fillId="10" borderId="20" xfId="0" applyFont="1" applyFill="1" applyBorder="1" applyAlignment="1">
      <alignment horizontal="left" vertical="center"/>
    </xf>
    <xf numFmtId="0" fontId="46" fillId="13" borderId="97" xfId="0" applyFont="1" applyFill="1" applyBorder="1" applyAlignment="1">
      <alignment horizontal="center"/>
    </xf>
    <xf numFmtId="3" fontId="11" fillId="14" borderId="98" xfId="0" applyNumberFormat="1" applyFont="1" applyFill="1" applyBorder="1"/>
    <xf numFmtId="3" fontId="11" fillId="0" borderId="98" xfId="0" applyNumberFormat="1" applyFont="1" applyBorder="1"/>
    <xf numFmtId="3" fontId="11" fillId="14" borderId="99" xfId="0" applyNumberFormat="1" applyFont="1" applyFill="1" applyBorder="1" applyAlignment="1">
      <alignment horizontal="right" vertical="top"/>
    </xf>
    <xf numFmtId="3" fontId="11" fillId="14" borderId="100" xfId="0" applyNumberFormat="1" applyFont="1" applyFill="1" applyBorder="1"/>
    <xf numFmtId="3" fontId="12" fillId="15" borderId="101" xfId="0" applyNumberFormat="1" applyFont="1" applyFill="1" applyBorder="1"/>
    <xf numFmtId="2" fontId="48" fillId="0" borderId="0" xfId="0" applyNumberFormat="1" applyFont="1" applyBorder="1"/>
    <xf numFmtId="0" fontId="14" fillId="0" borderId="0" xfId="0" applyFont="1" applyBorder="1"/>
    <xf numFmtId="0" fontId="9" fillId="0" borderId="55" xfId="0" applyFont="1" applyBorder="1" applyAlignment="1">
      <alignment wrapText="1"/>
    </xf>
    <xf numFmtId="0" fontId="24" fillId="14" borderId="64" xfId="0" applyFont="1" applyFill="1" applyBorder="1" applyAlignment="1">
      <alignment vertical="top"/>
    </xf>
    <xf numFmtId="3" fontId="24" fillId="14" borderId="52" xfId="0" applyNumberFormat="1" applyFont="1" applyFill="1" applyBorder="1"/>
    <xf numFmtId="3" fontId="24" fillId="14" borderId="56" xfId="0" applyNumberFormat="1" applyFont="1" applyFill="1" applyBorder="1"/>
    <xf numFmtId="0" fontId="24" fillId="0" borderId="64" xfId="0" applyFont="1" applyBorder="1" applyAlignment="1">
      <alignment vertical="top"/>
    </xf>
    <xf numFmtId="3" fontId="24" fillId="0" borderId="52" xfId="0" applyNumberFormat="1" applyFont="1" applyBorder="1"/>
    <xf numFmtId="3" fontId="24" fillId="0" borderId="56" xfId="0" applyNumberFormat="1" applyFont="1" applyBorder="1"/>
    <xf numFmtId="3" fontId="24" fillId="14" borderId="52" xfId="0" applyNumberFormat="1" applyFont="1" applyFill="1" applyBorder="1" applyAlignment="1">
      <alignment horizontal="right" vertical="top"/>
    </xf>
    <xf numFmtId="3" fontId="24" fillId="14" borderId="56" xfId="0" applyNumberFormat="1" applyFont="1" applyFill="1" applyBorder="1" applyAlignment="1">
      <alignment horizontal="right" vertical="top"/>
    </xf>
    <xf numFmtId="0" fontId="24" fillId="14" borderId="64" xfId="0" applyFont="1" applyFill="1" applyBorder="1"/>
    <xf numFmtId="0" fontId="24" fillId="0" borderId="88" xfId="0" applyFont="1" applyBorder="1" applyAlignment="1">
      <alignment vertical="top"/>
    </xf>
    <xf numFmtId="0" fontId="24" fillId="19" borderId="88" xfId="0" applyFont="1" applyFill="1" applyBorder="1" applyAlignment="1">
      <alignment vertical="top"/>
    </xf>
    <xf numFmtId="3" fontId="24" fillId="19" borderId="52" xfId="0" applyNumberFormat="1" applyFont="1" applyFill="1" applyBorder="1"/>
    <xf numFmtId="3" fontId="24" fillId="19" borderId="56" xfId="0" applyNumberFormat="1" applyFont="1" applyFill="1" applyBorder="1"/>
    <xf numFmtId="0" fontId="24" fillId="14" borderId="104" xfId="0" applyFont="1" applyFill="1" applyBorder="1" applyAlignment="1">
      <alignment vertical="top"/>
    </xf>
    <xf numFmtId="3" fontId="24" fillId="14" borderId="79" xfId="0" applyNumberFormat="1" applyFont="1" applyFill="1" applyBorder="1"/>
    <xf numFmtId="3" fontId="24" fillId="14" borderId="84" xfId="0" applyNumberFormat="1" applyFont="1" applyFill="1" applyBorder="1"/>
    <xf numFmtId="0" fontId="25" fillId="15" borderId="105" xfId="0" applyFont="1" applyFill="1" applyBorder="1" applyAlignment="1">
      <alignment vertical="top"/>
    </xf>
    <xf numFmtId="3" fontId="25" fillId="15" borderId="58" xfId="0" applyNumberFormat="1" applyFont="1" applyFill="1" applyBorder="1"/>
    <xf numFmtId="3" fontId="25" fillId="15" borderId="89" xfId="0" applyNumberFormat="1" applyFont="1" applyFill="1" applyBorder="1"/>
    <xf numFmtId="3" fontId="10" fillId="0" borderId="106" xfId="0" applyNumberFormat="1" applyFont="1" applyBorder="1"/>
    <xf numFmtId="3" fontId="10" fillId="0" borderId="107" xfId="0" applyNumberFormat="1" applyFont="1" applyBorder="1"/>
    <xf numFmtId="3" fontId="10" fillId="0" borderId="108" xfId="0" applyNumberFormat="1" applyFont="1" applyBorder="1"/>
    <xf numFmtId="3" fontId="10" fillId="0" borderId="109" xfId="0" applyNumberFormat="1" applyFont="1" applyBorder="1"/>
    <xf numFmtId="3" fontId="12" fillId="15" borderId="108" xfId="0" applyNumberFormat="1" applyFont="1" applyFill="1" applyBorder="1"/>
    <xf numFmtId="0" fontId="45" fillId="20" borderId="0" xfId="0" applyFont="1" applyFill="1" applyBorder="1"/>
    <xf numFmtId="3" fontId="45" fillId="20" borderId="0" xfId="0" applyNumberFormat="1" applyFont="1" applyFill="1" applyBorder="1"/>
    <xf numFmtId="3" fontId="45" fillId="20" borderId="0" xfId="0" applyNumberFormat="1" applyFont="1" applyFill="1" applyBorder="1" applyAlignment="1">
      <alignment horizontal="right"/>
    </xf>
    <xf numFmtId="0" fontId="0" fillId="0" borderId="110" xfId="0" applyBorder="1"/>
    <xf numFmtId="3" fontId="11" fillId="2" borderId="102" xfId="0" applyNumberFormat="1" applyFont="1" applyFill="1" applyBorder="1"/>
    <xf numFmtId="3" fontId="11" fillId="16" borderId="102" xfId="0" applyNumberFormat="1" applyFont="1" applyFill="1" applyBorder="1"/>
    <xf numFmtId="3" fontId="11" fillId="0" borderId="21" xfId="0" applyNumberFormat="1" applyFont="1" applyBorder="1"/>
    <xf numFmtId="3" fontId="47" fillId="0" borderId="102" xfId="0" applyNumberFormat="1" applyFont="1" applyBorder="1"/>
    <xf numFmtId="3" fontId="11" fillId="18" borderId="102" xfId="0" applyNumberFormat="1" applyFont="1" applyFill="1" applyBorder="1"/>
    <xf numFmtId="3" fontId="11" fillId="2" borderId="108" xfId="0" applyNumberFormat="1" applyFont="1" applyFill="1" applyBorder="1"/>
    <xf numFmtId="3" fontId="11" fillId="2" borderId="111" xfId="0" applyNumberFormat="1" applyFont="1" applyFill="1" applyBorder="1"/>
    <xf numFmtId="3" fontId="47" fillId="0" borderId="108" xfId="0" applyNumberFormat="1" applyFont="1" applyBorder="1"/>
    <xf numFmtId="3" fontId="47" fillId="0" borderId="108" xfId="0" applyNumberFormat="1" applyFont="1" applyBorder="1" applyAlignment="1">
      <alignment horizontal="right" wrapText="1"/>
    </xf>
    <xf numFmtId="3" fontId="12" fillId="15" borderId="112" xfId="0" applyNumberFormat="1" applyFont="1" applyFill="1" applyBorder="1"/>
    <xf numFmtId="0" fontId="9" fillId="0" borderId="114" xfId="0" applyFont="1" applyBorder="1" applyAlignment="1">
      <alignment horizontal="center" vertical="top"/>
    </xf>
    <xf numFmtId="0" fontId="9" fillId="0" borderId="115" xfId="0" applyFont="1" applyBorder="1" applyAlignment="1">
      <alignment horizontal="center" vertical="top"/>
    </xf>
    <xf numFmtId="0" fontId="11" fillId="16" borderId="0" xfId="0" applyFont="1" applyFill="1" applyBorder="1"/>
    <xf numFmtId="2" fontId="10" fillId="0" borderId="25" xfId="0" applyNumberFormat="1" applyFont="1" applyBorder="1"/>
    <xf numFmtId="0" fontId="0" fillId="0" borderId="26" xfId="0" applyBorder="1"/>
    <xf numFmtId="3" fontId="0" fillId="0" borderId="26" xfId="0" applyNumberFormat="1" applyBorder="1"/>
    <xf numFmtId="0" fontId="15" fillId="10" borderId="27" xfId="0" applyFont="1" applyFill="1" applyBorder="1" applyAlignment="1">
      <alignment vertical="center"/>
    </xf>
    <xf numFmtId="0" fontId="15" fillId="10" borderId="28" xfId="0" applyFont="1" applyFill="1" applyBorder="1" applyAlignment="1">
      <alignment vertical="center"/>
    </xf>
    <xf numFmtId="0" fontId="15" fillId="10" borderId="29" xfId="0" applyFont="1" applyFill="1" applyBorder="1" applyAlignment="1">
      <alignment vertical="center"/>
    </xf>
    <xf numFmtId="1" fontId="9" fillId="0" borderId="116" xfId="0" applyNumberFormat="1" applyFont="1" applyBorder="1" applyAlignment="1">
      <alignment horizontal="left" vertical="top" wrapText="1"/>
    </xf>
    <xf numFmtId="0" fontId="49" fillId="0" borderId="95" xfId="0" applyFont="1" applyBorder="1" applyAlignment="1">
      <alignment horizontal="center" vertical="top"/>
    </xf>
    <xf numFmtId="0" fontId="49" fillId="0" borderId="118" xfId="0" applyFont="1" applyBorder="1" applyAlignment="1">
      <alignment horizontal="center" vertical="top"/>
    </xf>
    <xf numFmtId="1" fontId="9" fillId="0" borderId="117" xfId="0" applyNumberFormat="1" applyFont="1" applyBorder="1" applyAlignment="1">
      <alignment horizontal="left" vertical="top" wrapText="1"/>
    </xf>
    <xf numFmtId="1" fontId="49" fillId="0" borderId="117" xfId="0" applyNumberFormat="1" applyFont="1" applyBorder="1" applyAlignment="1">
      <alignment horizontal="center" vertical="top"/>
    </xf>
    <xf numFmtId="3" fontId="49" fillId="0" borderId="95" xfId="0" applyNumberFormat="1" applyFont="1" applyBorder="1" applyAlignment="1">
      <alignment horizontal="center" vertical="top"/>
    </xf>
    <xf numFmtId="1" fontId="49" fillId="0" borderId="119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32" fillId="0" borderId="0" xfId="8" applyAlignment="1" applyProtection="1"/>
    <xf numFmtId="0" fontId="0" fillId="18" borderId="47" xfId="0" applyFill="1" applyBorder="1"/>
    <xf numFmtId="3" fontId="11" fillId="2" borderId="52" xfId="0" applyNumberFormat="1" applyFont="1" applyFill="1" applyBorder="1"/>
    <xf numFmtId="0" fontId="0" fillId="0" borderId="0" xfId="0"/>
    <xf numFmtId="0" fontId="15" fillId="10" borderId="126" xfId="0" applyFont="1" applyFill="1" applyBorder="1" applyAlignment="1">
      <alignment vertical="center"/>
    </xf>
    <xf numFmtId="0" fontId="15" fillId="10" borderId="124" xfId="0" applyFont="1" applyFill="1" applyBorder="1" applyAlignment="1">
      <alignment vertical="center" wrapText="1"/>
    </xf>
    <xf numFmtId="0" fontId="15" fillId="10" borderId="127" xfId="0" applyFont="1" applyFill="1" applyBorder="1" applyAlignment="1">
      <alignment vertical="center" wrapText="1"/>
    </xf>
    <xf numFmtId="0" fontId="15" fillId="21" borderId="125" xfId="0" applyFont="1" applyFill="1" applyBorder="1" applyAlignment="1">
      <alignment vertical="center"/>
    </xf>
    <xf numFmtId="0" fontId="15" fillId="21" borderId="28" xfId="0" applyFont="1" applyFill="1" applyBorder="1" applyAlignment="1">
      <alignment vertical="center"/>
    </xf>
    <xf numFmtId="0" fontId="15" fillId="10" borderId="0" xfId="0" applyFont="1" applyFill="1" applyAlignment="1">
      <alignment vertical="center"/>
    </xf>
    <xf numFmtId="0" fontId="15" fillId="10" borderId="121" xfId="0" applyFont="1" applyFill="1" applyBorder="1" applyAlignment="1">
      <alignment vertical="center"/>
    </xf>
    <xf numFmtId="0" fontId="15" fillId="10" borderId="106" xfId="0" applyFont="1" applyFill="1" applyBorder="1" applyAlignment="1">
      <alignment vertical="center"/>
    </xf>
    <xf numFmtId="3" fontId="11" fillId="14" borderId="16" xfId="0" applyNumberFormat="1" applyFont="1" applyFill="1" applyBorder="1"/>
    <xf numFmtId="3" fontId="11" fillId="14" borderId="133" xfId="0" applyNumberFormat="1" applyFont="1" applyFill="1" applyBorder="1" applyAlignment="1">
      <alignment horizontal="right" vertical="top"/>
    </xf>
    <xf numFmtId="3" fontId="11" fillId="14" borderId="134" xfId="0" applyNumberFormat="1" applyFont="1" applyFill="1" applyBorder="1"/>
    <xf numFmtId="3" fontId="12" fillId="15" borderId="135" xfId="0" applyNumberFormat="1" applyFont="1" applyFill="1" applyBorder="1"/>
    <xf numFmtId="0" fontId="15" fillId="10" borderId="31" xfId="0" applyFont="1" applyFill="1" applyBorder="1" applyAlignment="1">
      <alignment vertical="center"/>
    </xf>
    <xf numFmtId="0" fontId="49" fillId="0" borderId="130" xfId="0" applyFont="1" applyBorder="1" applyAlignment="1">
      <alignment horizontal="center" vertical="top"/>
    </xf>
    <xf numFmtId="3" fontId="11" fillId="2" borderId="67" xfId="0" applyNumberFormat="1" applyFont="1" applyFill="1" applyBorder="1"/>
    <xf numFmtId="3" fontId="11" fillId="16" borderId="67" xfId="0" applyNumberFormat="1" applyFont="1" applyFill="1" applyBorder="1"/>
    <xf numFmtId="3" fontId="11" fillId="0" borderId="0" xfId="0" applyNumberFormat="1" applyFont="1" applyBorder="1"/>
    <xf numFmtId="3" fontId="47" fillId="0" borderId="67" xfId="0" applyNumberFormat="1" applyFont="1" applyBorder="1"/>
    <xf numFmtId="3" fontId="11" fillId="18" borderId="67" xfId="0" applyNumberFormat="1" applyFont="1" applyFill="1" applyBorder="1"/>
    <xf numFmtId="0" fontId="15" fillId="10" borderId="125" xfId="0" applyFont="1" applyFill="1" applyBorder="1" applyAlignment="1">
      <alignment vertical="center"/>
    </xf>
    <xf numFmtId="0" fontId="15" fillId="21" borderId="131" xfId="0" applyFont="1" applyFill="1" applyBorder="1" applyAlignment="1">
      <alignment vertical="center"/>
    </xf>
    <xf numFmtId="0" fontId="15" fillId="21" borderId="132" xfId="0" applyFont="1" applyFill="1" applyBorder="1" applyAlignment="1">
      <alignment vertical="center"/>
    </xf>
    <xf numFmtId="168" fontId="10" fillId="0" borderId="63" xfId="0" applyNumberFormat="1" applyFont="1" applyBorder="1"/>
    <xf numFmtId="0" fontId="0" fillId="0" borderId="61" xfId="0" applyFont="1" applyBorder="1"/>
    <xf numFmtId="3" fontId="10" fillId="18" borderId="0" xfId="0" applyNumberFormat="1" applyFont="1" applyFill="1"/>
    <xf numFmtId="0" fontId="5" fillId="18" borderId="0" xfId="25" applyFill="1"/>
    <xf numFmtId="17" fontId="40" fillId="0" borderId="0" xfId="25" applyNumberFormat="1" applyFont="1"/>
    <xf numFmtId="0" fontId="5" fillId="0" borderId="0" xfId="25"/>
    <xf numFmtId="0" fontId="0" fillId="0" borderId="0" xfId="0"/>
    <xf numFmtId="0" fontId="0" fillId="0" borderId="1" xfId="0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1" xfId="0" applyFont="1" applyBorder="1"/>
    <xf numFmtId="0" fontId="7" fillId="10" borderId="9" xfId="0" applyFont="1" applyFill="1" applyBorder="1" applyAlignment="1">
      <alignment horizontal="left"/>
    </xf>
    <xf numFmtId="0" fontId="49" fillId="0" borderId="117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168" fontId="5" fillId="18" borderId="0" xfId="25" applyNumberFormat="1" applyFill="1"/>
    <xf numFmtId="2" fontId="0" fillId="0" borderId="1" xfId="27" applyNumberFormat="1" applyFont="1" applyBorder="1"/>
    <xf numFmtId="0" fontId="0" fillId="0" borderId="0" xfId="0"/>
    <xf numFmtId="0" fontId="11" fillId="2" borderId="0" xfId="0" applyFont="1" applyFill="1"/>
    <xf numFmtId="3" fontId="11" fillId="2" borderId="59" xfId="0" applyNumberFormat="1" applyFont="1" applyFill="1" applyBorder="1"/>
    <xf numFmtId="0" fontId="10" fillId="0" borderId="63" xfId="0" applyFont="1" applyBorder="1"/>
    <xf numFmtId="3" fontId="10" fillId="0" borderId="52" xfId="0" applyNumberFormat="1" applyFont="1" applyBorder="1"/>
    <xf numFmtId="3" fontId="11" fillId="0" borderId="67" xfId="0" applyNumberFormat="1" applyFont="1" applyBorder="1"/>
    <xf numFmtId="0" fontId="10" fillId="0" borderId="64" xfId="0" applyFont="1" applyBorder="1"/>
    <xf numFmtId="3" fontId="11" fillId="2" borderId="56" xfId="0" applyNumberFormat="1" applyFont="1" applyFill="1" applyBorder="1"/>
    <xf numFmtId="0" fontId="0" fillId="18" borderId="0" xfId="0" applyFill="1"/>
    <xf numFmtId="0" fontId="11" fillId="18" borderId="0" xfId="0" applyFont="1" applyFill="1"/>
    <xf numFmtId="3" fontId="10" fillId="0" borderId="84" xfId="0" applyNumberFormat="1" applyFont="1" applyBorder="1"/>
    <xf numFmtId="0" fontId="11" fillId="16" borderId="0" xfId="0" applyFont="1" applyFill="1"/>
    <xf numFmtId="1" fontId="0" fillId="0" borderId="0" xfId="0" applyNumberFormat="1"/>
    <xf numFmtId="3" fontId="10" fillId="0" borderId="0" xfId="0" applyNumberFormat="1" applyFont="1" applyBorder="1"/>
    <xf numFmtId="3" fontId="11" fillId="14" borderId="113" xfId="0" applyNumberFormat="1" applyFont="1" applyFill="1" applyBorder="1"/>
    <xf numFmtId="1" fontId="46" fillId="17" borderId="0" xfId="0" applyNumberFormat="1" applyFont="1" applyFill="1" applyAlignment="1">
      <alignment horizontal="center"/>
    </xf>
    <xf numFmtId="3" fontId="12" fillId="15" borderId="52" xfId="0" applyNumberFormat="1" applyFont="1" applyFill="1" applyBorder="1"/>
    <xf numFmtId="3" fontId="11" fillId="0" borderId="59" xfId="0" applyNumberFormat="1" applyFont="1" applyBorder="1"/>
    <xf numFmtId="0" fontId="9" fillId="0" borderId="81" xfId="0" applyFont="1" applyBorder="1" applyAlignment="1">
      <alignment horizontal="center" vertical="top"/>
    </xf>
    <xf numFmtId="1" fontId="9" fillId="0" borderId="52" xfId="0" applyNumberFormat="1" applyFont="1" applyBorder="1" applyAlignment="1">
      <alignment horizontal="center"/>
    </xf>
    <xf numFmtId="0" fontId="0" fillId="0" borderId="1" xfId="0" applyBorder="1"/>
    <xf numFmtId="0" fontId="0" fillId="0" borderId="47" xfId="0" applyBorder="1"/>
    <xf numFmtId="2" fontId="10" fillId="0" borderId="6" xfId="0" applyNumberFormat="1" applyFont="1" applyBorder="1"/>
    <xf numFmtId="2" fontId="10" fillId="0" borderId="7" xfId="0" applyNumberFormat="1" applyFont="1" applyBorder="1"/>
    <xf numFmtId="0" fontId="0" fillId="0" borderId="3" xfId="0" applyBorder="1"/>
    <xf numFmtId="0" fontId="11" fillId="0" borderId="49" xfId="0" applyFont="1" applyBorder="1" applyAlignment="1">
      <alignment vertical="top"/>
    </xf>
    <xf numFmtId="0" fontId="11" fillId="14" borderId="49" xfId="0" applyFont="1" applyFill="1" applyBorder="1" applyAlignment="1">
      <alignment vertical="top"/>
    </xf>
    <xf numFmtId="0" fontId="11" fillId="14" borderId="51" xfId="0" applyFont="1" applyFill="1" applyBorder="1"/>
    <xf numFmtId="0" fontId="11" fillId="14" borderId="52" xfId="0" applyFont="1" applyFill="1" applyBorder="1" applyAlignment="1">
      <alignment vertical="top"/>
    </xf>
    <xf numFmtId="0" fontId="10" fillId="0" borderId="52" xfId="0" applyFont="1" applyBorder="1"/>
    <xf numFmtId="3" fontId="11" fillId="0" borderId="52" xfId="0" applyNumberFormat="1" applyFont="1" applyBorder="1"/>
    <xf numFmtId="3" fontId="0" fillId="0" borderId="3" xfId="0" applyNumberFormat="1" applyBorder="1"/>
    <xf numFmtId="3" fontId="11" fillId="14" borderId="52" xfId="0" applyNumberFormat="1" applyFont="1" applyFill="1" applyBorder="1"/>
    <xf numFmtId="0" fontId="11" fillId="0" borderId="52" xfId="0" applyFont="1" applyBorder="1" applyAlignment="1">
      <alignment vertical="top"/>
    </xf>
    <xf numFmtId="3" fontId="11" fillId="14" borderId="52" xfId="0" applyNumberFormat="1" applyFont="1" applyFill="1" applyBorder="1" applyAlignment="1">
      <alignment horizontal="right" vertical="top"/>
    </xf>
    <xf numFmtId="0" fontId="18" fillId="0" borderId="55" xfId="0" applyFont="1" applyBorder="1" applyAlignment="1">
      <alignment wrapText="1"/>
    </xf>
    <xf numFmtId="3" fontId="11" fillId="14" borderId="56" xfId="0" applyNumberFormat="1" applyFont="1" applyFill="1" applyBorder="1"/>
    <xf numFmtId="0" fontId="12" fillId="15" borderId="57" xfId="0" applyFont="1" applyFill="1" applyBorder="1" applyAlignment="1">
      <alignment vertical="top"/>
    </xf>
    <xf numFmtId="3" fontId="12" fillId="15" borderId="58" xfId="0" applyNumberFormat="1" applyFont="1" applyFill="1" applyBorder="1"/>
    <xf numFmtId="0" fontId="11" fillId="14" borderId="14" xfId="0" applyFont="1" applyFill="1" applyBorder="1" applyAlignment="1">
      <alignment vertical="top"/>
    </xf>
    <xf numFmtId="1" fontId="9" fillId="17" borderId="78" xfId="0" applyNumberFormat="1" applyFont="1" applyFill="1" applyBorder="1" applyAlignment="1">
      <alignment horizontal="center"/>
    </xf>
    <xf numFmtId="3" fontId="11" fillId="0" borderId="56" xfId="0" applyNumberFormat="1" applyFont="1" applyBorder="1"/>
    <xf numFmtId="0" fontId="11" fillId="14" borderId="79" xfId="0" applyFont="1" applyFill="1" applyBorder="1" applyAlignment="1">
      <alignment vertical="top"/>
    </xf>
    <xf numFmtId="3" fontId="11" fillId="14" borderId="79" xfId="0" applyNumberFormat="1" applyFont="1" applyFill="1" applyBorder="1"/>
    <xf numFmtId="3" fontId="11" fillId="14" borderId="84" xfId="0" applyNumberFormat="1" applyFont="1" applyFill="1" applyBorder="1"/>
    <xf numFmtId="1" fontId="9" fillId="17" borderId="0" xfId="0" applyNumberFormat="1" applyFont="1" applyFill="1" applyAlignment="1">
      <alignment horizontal="center"/>
    </xf>
    <xf numFmtId="0" fontId="11" fillId="0" borderId="12" xfId="0" applyFont="1" applyBorder="1" applyAlignment="1">
      <alignment vertical="top"/>
    </xf>
    <xf numFmtId="3" fontId="11" fillId="14" borderId="56" xfId="0" applyNumberFormat="1" applyFont="1" applyFill="1" applyBorder="1" applyAlignment="1">
      <alignment horizontal="right" vertical="top"/>
    </xf>
    <xf numFmtId="3" fontId="12" fillId="15" borderId="89" xfId="0" applyNumberFormat="1" applyFont="1" applyFill="1" applyBorder="1"/>
    <xf numFmtId="3" fontId="10" fillId="0" borderId="94" xfId="0" applyNumberFormat="1" applyFont="1" applyBorder="1"/>
    <xf numFmtId="3" fontId="11" fillId="19" borderId="52" xfId="0" applyNumberFormat="1" applyFont="1" applyFill="1" applyBorder="1"/>
    <xf numFmtId="3" fontId="11" fillId="19" borderId="56" xfId="0" applyNumberFormat="1" applyFont="1" applyFill="1" applyBorder="1"/>
    <xf numFmtId="3" fontId="11" fillId="14" borderId="102" xfId="0" applyNumberFormat="1" applyFont="1" applyFill="1" applyBorder="1"/>
    <xf numFmtId="3" fontId="11" fillId="0" borderId="102" xfId="0" applyNumberFormat="1" applyFont="1" applyBorder="1"/>
    <xf numFmtId="3" fontId="11" fillId="14" borderId="103" xfId="0" applyNumberFormat="1" applyFont="1" applyFill="1" applyBorder="1" applyAlignment="1">
      <alignment horizontal="right" vertical="top"/>
    </xf>
    <xf numFmtId="3" fontId="11" fillId="14" borderId="102" xfId="0" applyNumberFormat="1" applyFont="1" applyFill="1" applyBorder="1" applyAlignment="1">
      <alignment horizontal="right" vertical="top"/>
    </xf>
    <xf numFmtId="3" fontId="11" fillId="19" borderId="102" xfId="0" applyNumberFormat="1" applyFont="1" applyFill="1" applyBorder="1"/>
    <xf numFmtId="3" fontId="11" fillId="0" borderId="108" xfId="0" applyNumberFormat="1" applyFont="1" applyBorder="1"/>
    <xf numFmtId="3" fontId="11" fillId="0" borderId="111" xfId="0" applyNumberFormat="1" applyFont="1" applyBorder="1"/>
    <xf numFmtId="0" fontId="0" fillId="0" borderId="24" xfId="0" applyBorder="1"/>
    <xf numFmtId="0" fontId="15" fillId="10" borderId="28" xfId="0" applyFont="1" applyFill="1" applyBorder="1" applyAlignment="1">
      <alignment horizontal="left" vertical="center"/>
    </xf>
    <xf numFmtId="1" fontId="9" fillId="17" borderId="0" xfId="0" applyNumberFormat="1" applyFont="1" applyFill="1" applyBorder="1" applyAlignment="1">
      <alignment horizontal="center"/>
    </xf>
    <xf numFmtId="3" fontId="11" fillId="14" borderId="67" xfId="0" applyNumberFormat="1" applyFont="1" applyFill="1" applyBorder="1"/>
    <xf numFmtId="0" fontId="15" fillId="10" borderId="28" xfId="0" applyFont="1" applyFill="1" applyBorder="1" applyAlignment="1">
      <alignment vertical="center" wrapText="1"/>
    </xf>
    <xf numFmtId="1" fontId="9" fillId="17" borderId="136" xfId="0" applyNumberFormat="1" applyFont="1" applyFill="1" applyBorder="1" applyAlignment="1">
      <alignment horizontal="center"/>
    </xf>
    <xf numFmtId="3" fontId="0" fillId="0" borderId="110" xfId="0" applyNumberFormat="1" applyBorder="1"/>
    <xf numFmtId="3" fontId="11" fillId="0" borderId="59" xfId="0" applyNumberFormat="1" applyFont="1" applyFill="1" applyBorder="1"/>
    <xf numFmtId="3" fontId="11" fillId="0" borderId="56" xfId="0" applyNumberFormat="1" applyFont="1" applyFill="1" applyBorder="1"/>
    <xf numFmtId="0" fontId="11" fillId="0" borderId="0" xfId="0" applyFont="1" applyFill="1"/>
    <xf numFmtId="0" fontId="49" fillId="0" borderId="95" xfId="0" applyFont="1" applyFill="1" applyBorder="1" applyAlignment="1">
      <alignment horizontal="center" vertical="top"/>
    </xf>
    <xf numFmtId="3" fontId="0" fillId="0" borderId="0" xfId="0" applyNumberFormat="1" applyFill="1" applyAlignment="1">
      <alignment horizontal="right" vertical="center" wrapText="1"/>
    </xf>
    <xf numFmtId="3" fontId="17" fillId="0" borderId="0" xfId="0" applyNumberFormat="1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0" fillId="0" borderId="19" xfId="0" applyFont="1" applyFill="1" applyBorder="1"/>
    <xf numFmtId="3" fontId="11" fillId="0" borderId="48" xfId="0" applyNumberFormat="1" applyFont="1" applyFill="1" applyBorder="1"/>
    <xf numFmtId="3" fontId="12" fillId="22" borderId="87" xfId="0" applyNumberFormat="1" applyFont="1" applyFill="1" applyBorder="1"/>
    <xf numFmtId="3" fontId="45" fillId="23" borderId="11" xfId="0" applyNumberFormat="1" applyFont="1" applyFill="1" applyBorder="1"/>
    <xf numFmtId="0" fontId="11" fillId="0" borderId="48" xfId="0" applyFont="1" applyFill="1" applyBorder="1"/>
    <xf numFmtId="3" fontId="11" fillId="0" borderId="0" xfId="0" applyNumberFormat="1" applyFont="1" applyFill="1"/>
    <xf numFmtId="0" fontId="45" fillId="0" borderId="0" xfId="0" applyFont="1" applyFill="1" applyAlignment="1">
      <alignment horizontal="right" vertical="center" wrapText="1"/>
    </xf>
    <xf numFmtId="0" fontId="11" fillId="0" borderId="0" xfId="0" applyFont="1" applyFill="1" applyBorder="1"/>
    <xf numFmtId="0" fontId="17" fillId="0" borderId="23" xfId="0" applyFont="1" applyFill="1" applyBorder="1" applyAlignment="1">
      <alignment horizontal="left"/>
    </xf>
    <xf numFmtId="0" fontId="10" fillId="0" borderId="22" xfId="0" applyFont="1" applyFill="1" applyBorder="1"/>
    <xf numFmtId="3" fontId="45" fillId="0" borderId="0" xfId="0" applyNumberFormat="1" applyFont="1" applyFill="1" applyAlignment="1">
      <alignment horizontal="right" vertical="center" wrapText="1"/>
    </xf>
    <xf numFmtId="0" fontId="15" fillId="21" borderId="30" xfId="0" applyFont="1" applyFill="1" applyBorder="1" applyAlignment="1">
      <alignment vertical="center"/>
    </xf>
    <xf numFmtId="0" fontId="15" fillId="21" borderId="31" xfId="0" applyFont="1" applyFill="1" applyBorder="1" applyAlignment="1">
      <alignment vertical="center"/>
    </xf>
    <xf numFmtId="0" fontId="15" fillId="21" borderId="32" xfId="0" applyFont="1" applyFill="1" applyBorder="1" applyAlignment="1">
      <alignment vertical="center"/>
    </xf>
    <xf numFmtId="0" fontId="10" fillId="0" borderId="52" xfId="0" applyFont="1" applyFill="1" applyBorder="1"/>
    <xf numFmtId="3" fontId="11" fillId="0" borderId="52" xfId="0" applyNumberFormat="1" applyFont="1" applyFill="1" applyBorder="1"/>
    <xf numFmtId="3" fontId="11" fillId="0" borderId="108" xfId="0" applyNumberFormat="1" applyFont="1" applyFill="1" applyBorder="1"/>
    <xf numFmtId="0" fontId="0" fillId="0" borderId="47" xfId="0" applyFill="1" applyBorder="1"/>
    <xf numFmtId="0" fontId="16" fillId="22" borderId="52" xfId="0" applyFont="1" applyFill="1" applyBorder="1"/>
    <xf numFmtId="3" fontId="12" fillId="22" borderId="52" xfId="0" applyNumberFormat="1" applyFont="1" applyFill="1" applyBorder="1"/>
    <xf numFmtId="3" fontId="12" fillId="22" borderId="108" xfId="0" applyNumberFormat="1" applyFont="1" applyFill="1" applyBorder="1"/>
    <xf numFmtId="165" fontId="20" fillId="0" borderId="1" xfId="7" applyFill="1" applyBorder="1"/>
    <xf numFmtId="3" fontId="24" fillId="0" borderId="56" xfId="0" applyNumberFormat="1" applyFont="1" applyFill="1" applyBorder="1"/>
    <xf numFmtId="0" fontId="15" fillId="10" borderId="0" xfId="0" applyFont="1" applyFill="1" applyAlignment="1">
      <alignment horizontal="left" vertical="center"/>
    </xf>
    <xf numFmtId="0" fontId="17" fillId="18" borderId="0" xfId="0" applyFont="1" applyFill="1" applyAlignment="1">
      <alignment horizontal="left"/>
    </xf>
    <xf numFmtId="0" fontId="50" fillId="0" borderId="0" xfId="8" applyFont="1" applyAlignment="1" applyProtection="1">
      <alignment horizontal="center"/>
    </xf>
    <xf numFmtId="0" fontId="50" fillId="0" borderId="17" xfId="8" applyFont="1" applyBorder="1" applyAlignment="1" applyProtection="1">
      <alignment horizontal="center"/>
    </xf>
    <xf numFmtId="0" fontId="15" fillId="10" borderId="128" xfId="0" applyFont="1" applyFill="1" applyBorder="1" applyAlignment="1">
      <alignment horizontal="center" vertical="center"/>
    </xf>
    <xf numFmtId="0" fontId="15" fillId="10" borderId="129" xfId="0" applyFont="1" applyFill="1" applyBorder="1" applyAlignment="1">
      <alignment horizontal="center" vertical="center"/>
    </xf>
    <xf numFmtId="0" fontId="15" fillId="10" borderId="28" xfId="0" applyFont="1" applyFill="1" applyBorder="1" applyAlignment="1">
      <alignment horizontal="center" vertical="center" wrapText="1"/>
    </xf>
    <xf numFmtId="0" fontId="15" fillId="10" borderId="30" xfId="0" applyFont="1" applyFill="1" applyBorder="1" applyAlignment="1">
      <alignment horizontal="center" vertical="center" wrapText="1"/>
    </xf>
    <xf numFmtId="0" fontId="44" fillId="21" borderId="137" xfId="0" applyNumberFormat="1" applyFont="1" applyFill="1" applyBorder="1" applyAlignment="1">
      <alignment horizontal="center" vertical="center"/>
    </xf>
    <xf numFmtId="0" fontId="44" fillId="21" borderId="128" xfId="0" applyNumberFormat="1" applyFont="1" applyFill="1" applyBorder="1" applyAlignment="1">
      <alignment horizontal="center" vertical="center"/>
    </xf>
    <xf numFmtId="0" fontId="44" fillId="21" borderId="138" xfId="0" applyNumberFormat="1" applyFont="1" applyFill="1" applyBorder="1" applyAlignment="1">
      <alignment horizontal="center" vertical="center"/>
    </xf>
    <xf numFmtId="0" fontId="15" fillId="10" borderId="0" xfId="0" applyFont="1" applyFill="1" applyAlignment="1">
      <alignment horizontal="left" vertical="center"/>
    </xf>
    <xf numFmtId="0" fontId="0" fillId="0" borderId="120" xfId="0" applyBorder="1" applyAlignment="1"/>
    <xf numFmtId="0" fontId="15" fillId="10" borderId="122" xfId="0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0" fontId="15" fillId="10" borderId="122" xfId="0" applyFont="1" applyFill="1" applyBorder="1" applyAlignment="1">
      <alignment horizontal="left" vertical="center" wrapText="1"/>
    </xf>
    <xf numFmtId="0" fontId="15" fillId="10" borderId="0" xfId="0" applyFont="1" applyFill="1" applyBorder="1" applyAlignment="1">
      <alignment horizontal="left" vertical="center" wrapText="1"/>
    </xf>
    <xf numFmtId="0" fontId="15" fillId="10" borderId="120" xfId="0" applyFont="1" applyFill="1" applyBorder="1" applyAlignment="1">
      <alignment horizontal="left" vertical="center" wrapText="1"/>
    </xf>
    <xf numFmtId="0" fontId="15" fillId="10" borderId="123" xfId="0" applyFont="1" applyFill="1" applyBorder="1" applyAlignment="1">
      <alignment horizontal="left" vertical="center"/>
    </xf>
    <xf numFmtId="0" fontId="15" fillId="10" borderId="124" xfId="0" applyFont="1" applyFill="1" applyBorder="1" applyAlignment="1">
      <alignment horizontal="left" vertical="center"/>
    </xf>
    <xf numFmtId="0" fontId="17" fillId="18" borderId="17" xfId="0" applyFont="1" applyFill="1" applyBorder="1" applyAlignment="1">
      <alignment horizontal="left"/>
    </xf>
    <xf numFmtId="0" fontId="17" fillId="18" borderId="0" xfId="0" applyFont="1" applyFill="1" applyAlignment="1">
      <alignment horizontal="left"/>
    </xf>
    <xf numFmtId="0" fontId="7" fillId="10" borderId="33" xfId="0" applyFont="1" applyFill="1" applyBorder="1" applyAlignment="1">
      <alignment horizontal="left" vertical="center"/>
    </xf>
    <xf numFmtId="0" fontId="7" fillId="10" borderId="34" xfId="0" applyFont="1" applyFill="1" applyBorder="1" applyAlignment="1">
      <alignment horizontal="left" vertical="center"/>
    </xf>
    <xf numFmtId="0" fontId="7" fillId="10" borderId="35" xfId="0" applyFont="1" applyFill="1" applyBorder="1" applyAlignment="1">
      <alignment horizontal="left" vertical="center"/>
    </xf>
    <xf numFmtId="0" fontId="7" fillId="10" borderId="36" xfId="0" applyFont="1" applyFill="1" applyBorder="1" applyAlignment="1">
      <alignment horizontal="left" vertical="center"/>
    </xf>
    <xf numFmtId="0" fontId="7" fillId="10" borderId="37" xfId="0" applyFont="1" applyFill="1" applyBorder="1" applyAlignment="1">
      <alignment horizontal="left" vertical="center"/>
    </xf>
    <xf numFmtId="0" fontId="7" fillId="10" borderId="38" xfId="0" applyFont="1" applyFill="1" applyBorder="1" applyAlignment="1">
      <alignment horizontal="left" vertical="center"/>
    </xf>
  </cellXfs>
  <cellStyles count="60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2 2 2" xfId="35" xr:uid="{400F1668-919C-42D5-9CFB-5E37EDD9C07C}"/>
    <cellStyle name="Bemærk! 2 2 2 2 2" xfId="55" xr:uid="{B91B35AA-FAC2-46C6-895C-CF2B203162FE}"/>
    <cellStyle name="Bemærk! 2 2 2 3" xfId="45" xr:uid="{6B274BD9-A51F-49A0-BE58-4BE1CC70EAD1}"/>
    <cellStyle name="Bemærk! 2 2 3" xfId="31" xr:uid="{4AD7A3CA-882C-469E-9C49-4E1AE005B3A5}"/>
    <cellStyle name="Bemærk! 2 2 3 2" xfId="51" xr:uid="{6964B1FE-ED35-4E6B-AD57-25A52758FF02}"/>
    <cellStyle name="Bemærk! 2 2 4" xfId="41" xr:uid="{81F36A8B-36CD-4B04-9FB4-4D593309A7FE}"/>
    <cellStyle name="Bemærk! 2 3" xfId="22" xr:uid="{4739F86B-7DA2-4571-B1E4-8EEFC93A8FC7}"/>
    <cellStyle name="Bemærk! 2 3 2" xfId="33" xr:uid="{4B6F0255-5F37-4430-86BC-29B4590C63F6}"/>
    <cellStyle name="Bemærk! 2 3 2 2" xfId="53" xr:uid="{1A8DB33D-B346-4D67-A587-C48735B58102}"/>
    <cellStyle name="Bemærk! 2 3 3" xfId="43" xr:uid="{9D55C5E0-03FC-461C-80F5-BE85846D1EC5}"/>
    <cellStyle name="Bemærk! 2 4" xfId="29" xr:uid="{B6AB57BF-20E9-41D8-93CC-4713CD08FE0E}"/>
    <cellStyle name="Bemærk! 2 4 2" xfId="49" xr:uid="{3C16FFA0-18EA-4509-AA0C-9FA30ABBC672}"/>
    <cellStyle name="Bemærk! 2 5" xfId="39" xr:uid="{3BF828A2-1E2E-4523-A0AF-995B947E6053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2 2 2" xfId="36" xr:uid="{EE7EE4A2-2123-4E7B-977C-15E77F3EEAC5}"/>
    <cellStyle name="Normal 2 2 2 2 2" xfId="56" xr:uid="{E0200FD3-A142-4502-BFFA-1EC2622A59E9}"/>
    <cellStyle name="Normal 2 2 2 3" xfId="46" xr:uid="{84CED5E8-BB2A-4188-A85B-8C060FBA0206}"/>
    <cellStyle name="Normal 2 2 3" xfId="32" xr:uid="{E2F781B0-B9C9-45BB-9109-7CF272C301F5}"/>
    <cellStyle name="Normal 2 2 3 2" xfId="52" xr:uid="{1136E412-1D37-4BE2-AEE3-263FAE9EDE1C}"/>
    <cellStyle name="Normal 2 2 4" xfId="42" xr:uid="{5C79DD1B-7CEF-4350-9BE4-ECCDA4B60FDB}"/>
    <cellStyle name="Normal 2 3" xfId="23" xr:uid="{6826791C-7BF0-4187-A622-08AA10276F4B}"/>
    <cellStyle name="Normal 2 3 2" xfId="34" xr:uid="{41379624-1AE6-4C43-A03A-C9BE83BD7C06}"/>
    <cellStyle name="Normal 2 3 2 2" xfId="54" xr:uid="{45440D16-C039-46D7-A3B1-7A9399E3295E}"/>
    <cellStyle name="Normal 2 3 3" xfId="44" xr:uid="{2CE2C800-3E11-4175-803C-45A9E6E2E465}"/>
    <cellStyle name="Normal 2 4" xfId="30" xr:uid="{1E30DC85-E5BE-448A-B56B-79C39829F2CD}"/>
    <cellStyle name="Normal 2 4 2" xfId="50" xr:uid="{1DB474DB-99A6-41C8-A6B7-807722C00F9E}"/>
    <cellStyle name="Normal 2 5" xfId="40" xr:uid="{D82F9EAC-78C1-4652-894F-92422B8C2B3B}"/>
    <cellStyle name="Normal 3" xfId="26" xr:uid="{783D92E1-0417-4EBD-A990-A97B854EA341}"/>
    <cellStyle name="Normal 3 2" xfId="37" xr:uid="{6F07B177-D577-4926-8CE7-1DD91205245E}"/>
    <cellStyle name="Normal 3 2 2" xfId="57" xr:uid="{5CA7612F-38D7-4D23-9E1D-53CB75FAA3B9}"/>
    <cellStyle name="Normal 3 3" xfId="47" xr:uid="{2E404FF3-7DEA-4496-A157-B273EF768C84}"/>
    <cellStyle name="Normal 4" xfId="28" xr:uid="{2794E84C-42A0-46BF-B609-E2C731CC7E5F}"/>
    <cellStyle name="Normal 4 2" xfId="38" xr:uid="{6EADBA07-A216-4BE6-A6A6-26DE1483E7F2}"/>
    <cellStyle name="Normal 4 2 2" xfId="58" xr:uid="{7830CDA9-892E-49E9-B5FC-8AF38AF1A628}"/>
    <cellStyle name="Normal 4 3" xfId="48" xr:uid="{378DA8FB-2C62-418B-BEF2-F345A4656970}"/>
    <cellStyle name="Normal 5" xfId="59" xr:uid="{0DD9E964-4293-499C-BE32-0E30B40425F4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tabSelected="1" zoomScaleNormal="100" workbookViewId="0">
      <selection activeCell="A8" sqref="A8"/>
    </sheetView>
  </sheetViews>
  <sheetFormatPr defaultColWidth="11.453125" defaultRowHeight="12.5" x14ac:dyDescent="0.25"/>
  <cols>
    <col min="1" max="1" width="9" style="15" customWidth="1"/>
    <col min="2" max="2" width="12.26953125" style="1" customWidth="1"/>
    <col min="3" max="3" width="13" style="1" customWidth="1"/>
    <col min="4" max="7" width="13.26953125" style="1" customWidth="1"/>
    <col min="8" max="8" width="6.7265625" style="1" customWidth="1"/>
    <col min="9" max="9" width="13.26953125" style="1" hidden="1" customWidth="1"/>
    <col min="10" max="10" width="13.26953125" style="1" customWidth="1"/>
    <col min="11" max="11" width="12.453125" style="1" customWidth="1"/>
    <col min="12" max="16384" width="11.453125" style="1"/>
  </cols>
  <sheetData>
    <row r="1" spans="1:12" s="22" customFormat="1" ht="27.75" customHeight="1" x14ac:dyDescent="0.4">
      <c r="A1" s="31" t="s">
        <v>219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21"/>
    </row>
    <row r="2" spans="1:12" s="22" customFormat="1" ht="27.75" customHeight="1" x14ac:dyDescent="0.4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1"/>
    </row>
    <row r="3" spans="1:12" s="22" customFormat="1" ht="27.75" customHeight="1" x14ac:dyDescent="0.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21"/>
    </row>
    <row r="4" spans="1:12" s="22" customFormat="1" ht="32.25" customHeight="1" x14ac:dyDescent="0.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21"/>
    </row>
    <row r="5" spans="1:12" s="12" customFormat="1" ht="15" customHeight="1" x14ac:dyDescent="0.3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16"/>
    </row>
    <row r="6" spans="1:12" s="5" customFormat="1" ht="15" customHeight="1" x14ac:dyDescent="0.3">
      <c r="A6" s="20" t="s">
        <v>1</v>
      </c>
      <c r="B6" s="25" t="s">
        <v>2</v>
      </c>
      <c r="C6" s="4"/>
      <c r="D6" s="4"/>
      <c r="E6" s="4"/>
      <c r="F6" s="4"/>
      <c r="G6" s="4"/>
      <c r="H6" s="4"/>
      <c r="I6" s="4"/>
      <c r="J6" s="4"/>
      <c r="K6" s="4"/>
      <c r="L6" s="246"/>
    </row>
    <row r="7" spans="1:12" s="5" customFormat="1" ht="15" customHeight="1" x14ac:dyDescent="0.3">
      <c r="A7" s="19" t="s">
        <v>3</v>
      </c>
      <c r="B7" s="248" t="s">
        <v>4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</row>
    <row r="8" spans="1:12" s="5" customFormat="1" ht="15" customHeight="1" x14ac:dyDescent="0.3">
      <c r="A8" s="19" t="s">
        <v>5</v>
      </c>
      <c r="B8" s="248" t="s">
        <v>6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</row>
    <row r="9" spans="1:12" s="5" customFormat="1" ht="15" customHeight="1" x14ac:dyDescent="0.3">
      <c r="A9" s="19" t="s">
        <v>7</v>
      </c>
      <c r="B9" s="248" t="s">
        <v>8</v>
      </c>
      <c r="C9" s="248"/>
      <c r="D9" s="246"/>
      <c r="E9" s="246"/>
      <c r="F9" s="246"/>
      <c r="G9" s="246"/>
      <c r="H9" s="118"/>
      <c r="I9" s="118"/>
      <c r="J9" s="118"/>
      <c r="K9" s="118"/>
      <c r="L9" s="246"/>
    </row>
    <row r="10" spans="1:12" s="5" customFormat="1" ht="15" customHeight="1" x14ac:dyDescent="0.3">
      <c r="A10" s="19" t="s">
        <v>9</v>
      </c>
      <c r="B10" s="248" t="s">
        <v>10</v>
      </c>
      <c r="C10" s="248"/>
      <c r="D10" s="246"/>
      <c r="E10" s="246"/>
      <c r="F10" s="246"/>
      <c r="G10" s="155"/>
      <c r="H10" s="118"/>
      <c r="I10" s="118"/>
      <c r="J10" s="118"/>
      <c r="K10" s="118"/>
      <c r="L10" s="246"/>
    </row>
    <row r="11" spans="1:12" s="12" customFormat="1" ht="15" customHeight="1" x14ac:dyDescent="0.3">
      <c r="A11" s="33" t="s">
        <v>11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2" s="12" customFormat="1" ht="15" customHeight="1" x14ac:dyDescent="0.3">
      <c r="A12" s="19" t="s">
        <v>12</v>
      </c>
      <c r="B12" s="24" t="s">
        <v>13</v>
      </c>
      <c r="C12" s="13"/>
      <c r="D12" s="13"/>
      <c r="E12" s="13"/>
      <c r="F12" s="13"/>
      <c r="G12" s="13"/>
      <c r="H12" s="13"/>
      <c r="I12" s="13"/>
      <c r="J12" s="13"/>
      <c r="K12" s="13"/>
      <c r="L12" s="16"/>
    </row>
    <row r="13" spans="1:12" s="5" customFormat="1" ht="15" customHeight="1" x14ac:dyDescent="0.3">
      <c r="A13" s="19" t="s">
        <v>14</v>
      </c>
      <c r="B13" s="23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7"/>
    </row>
    <row r="14" spans="1:12" s="5" customFormat="1" ht="15" customHeight="1" x14ac:dyDescent="0.3">
      <c r="A14" s="19" t="s">
        <v>16</v>
      </c>
      <c r="B14" s="23" t="s">
        <v>17</v>
      </c>
      <c r="C14" s="11"/>
      <c r="D14" s="11"/>
      <c r="E14" s="11"/>
      <c r="F14" s="11"/>
      <c r="G14" s="11"/>
      <c r="H14" s="11"/>
      <c r="I14" s="11"/>
      <c r="J14" s="11"/>
      <c r="K14" s="11"/>
      <c r="L14" s="17"/>
    </row>
    <row r="15" spans="1:12" s="12" customFormat="1" ht="15" customHeight="1" x14ac:dyDescent="0.3">
      <c r="A15" s="32" t="s">
        <v>18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16"/>
    </row>
    <row r="16" spans="1:12" s="5" customFormat="1" ht="15" customHeight="1" x14ac:dyDescent="0.3">
      <c r="A16" s="14" t="s">
        <v>19</v>
      </c>
      <c r="B16" s="23" t="s">
        <v>20</v>
      </c>
      <c r="C16" s="11"/>
      <c r="D16" s="11"/>
      <c r="E16" s="11"/>
      <c r="F16" s="11"/>
      <c r="G16" s="11"/>
      <c r="H16" s="11"/>
      <c r="I16" s="11"/>
      <c r="J16" s="11"/>
      <c r="K16" s="11"/>
      <c r="L16" s="17"/>
    </row>
    <row r="17" spans="1:11" s="12" customFormat="1" ht="15" customHeight="1" x14ac:dyDescent="0.3">
      <c r="A17" s="249" t="s">
        <v>21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 s="5" customFormat="1" ht="15" customHeight="1" x14ac:dyDescent="0.3">
      <c r="A18" s="247" t="s">
        <v>22</v>
      </c>
      <c r="B18" s="248" t="s">
        <v>23</v>
      </c>
      <c r="C18" s="248"/>
      <c r="D18" s="248"/>
      <c r="E18" s="248"/>
      <c r="F18" s="246"/>
      <c r="G18" s="246"/>
      <c r="H18" s="246"/>
      <c r="I18" s="246"/>
      <c r="J18" s="246"/>
      <c r="K18" s="246"/>
    </row>
    <row r="19" spans="1:11" s="18" customFormat="1" ht="15" customHeight="1" x14ac:dyDescent="0.35">
      <c r="A19" s="247" t="s">
        <v>22</v>
      </c>
      <c r="B19" s="248" t="s">
        <v>24</v>
      </c>
      <c r="C19" s="275"/>
      <c r="D19" s="275"/>
      <c r="E19" s="275"/>
    </row>
    <row r="20" spans="1:11" s="18" customFormat="1" ht="15" customHeight="1" x14ac:dyDescent="0.35">
      <c r="A20" s="247" t="s">
        <v>22</v>
      </c>
      <c r="B20" s="248" t="s">
        <v>25</v>
      </c>
      <c r="C20" s="275"/>
      <c r="D20" s="275"/>
      <c r="E20" s="275"/>
    </row>
    <row r="21" spans="1:11" ht="15" customHeight="1" x14ac:dyDescent="0.3">
      <c r="A21" s="247" t="s">
        <v>22</v>
      </c>
      <c r="B21" s="248" t="s">
        <v>26</v>
      </c>
      <c r="C21" s="274"/>
      <c r="D21" s="274"/>
      <c r="E21" s="274"/>
      <c r="F21" s="274"/>
      <c r="G21" s="274"/>
      <c r="H21" s="274"/>
      <c r="I21" s="274"/>
      <c r="J21" s="274"/>
      <c r="K21" s="274"/>
    </row>
    <row r="22" spans="1:11" ht="15" customHeight="1" x14ac:dyDescent="0.3">
      <c r="A22" s="249" t="s">
        <v>27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</row>
    <row r="23" spans="1:11" ht="15" customHeight="1" x14ac:dyDescent="0.3">
      <c r="A23" s="247" t="s">
        <v>28</v>
      </c>
      <c r="B23" s="248" t="s">
        <v>29</v>
      </c>
      <c r="C23" s="254"/>
      <c r="D23" s="254"/>
      <c r="E23" s="254"/>
      <c r="F23" s="254"/>
      <c r="G23" s="246"/>
      <c r="H23" s="246"/>
      <c r="I23" s="246"/>
      <c r="J23" s="246"/>
      <c r="K23" s="246"/>
    </row>
    <row r="24" spans="1:11" s="245" customFormat="1" ht="15" customHeight="1" x14ac:dyDescent="0.3">
      <c r="A24" s="247"/>
      <c r="B24" s="274"/>
      <c r="C24" s="274"/>
      <c r="D24" s="274"/>
      <c r="E24" s="274"/>
      <c r="F24" s="274"/>
      <c r="G24" s="274"/>
      <c r="H24" s="246"/>
      <c r="I24" s="246"/>
      <c r="J24" s="246"/>
      <c r="K24" s="246"/>
    </row>
    <row r="25" spans="1:11" x14ac:dyDescent="0.25">
      <c r="B25" s="274"/>
      <c r="C25" s="274"/>
      <c r="D25" s="274"/>
      <c r="E25" s="30"/>
      <c r="F25" s="274"/>
      <c r="G25" s="29"/>
      <c r="H25" s="274"/>
      <c r="I25" s="274"/>
      <c r="J25" s="274"/>
      <c r="K25" s="274"/>
    </row>
    <row r="31" spans="1:11" x14ac:dyDescent="0.25">
      <c r="A31" s="211"/>
      <c r="B31" s="278"/>
      <c r="C31" s="278"/>
      <c r="D31" s="278"/>
      <c r="E31" s="278"/>
      <c r="F31" s="278"/>
      <c r="G31" s="278"/>
      <c r="H31" s="278"/>
      <c r="I31" s="278"/>
      <c r="J31" s="278"/>
      <c r="K31" s="278"/>
    </row>
    <row r="32" spans="1:11" x14ac:dyDescent="0.25">
      <c r="A32" s="278"/>
      <c r="B32" s="278"/>
      <c r="C32" s="278"/>
      <c r="D32" s="278"/>
      <c r="E32" s="278"/>
      <c r="F32" s="278"/>
      <c r="G32" s="278"/>
      <c r="H32" s="278"/>
      <c r="I32" s="278"/>
      <c r="J32" s="278"/>
      <c r="K32" s="278"/>
    </row>
    <row r="33" spans="1:11" x14ac:dyDescent="0.25">
      <c r="A33" s="352" t="s">
        <v>30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3" thickBot="1" x14ac:dyDescent="0.3">
      <c r="A34" s="212"/>
      <c r="B34" s="278"/>
      <c r="C34" s="278"/>
      <c r="D34" s="278"/>
      <c r="E34" s="278"/>
      <c r="F34" s="278"/>
      <c r="G34" s="278"/>
      <c r="H34" s="278"/>
      <c r="I34" s="278"/>
      <c r="J34" s="278"/>
      <c r="K34" s="278"/>
    </row>
    <row r="35" spans="1:11" ht="13.5" x14ac:dyDescent="0.3">
      <c r="A35" s="9" t="s">
        <v>31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9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B648"/>
  <sheetViews>
    <sheetView zoomScale="70" zoomScaleNormal="70" workbookViewId="0">
      <selection activeCell="A7" sqref="A7"/>
    </sheetView>
  </sheetViews>
  <sheetFormatPr defaultRowHeight="12.5" x14ac:dyDescent="0.25"/>
  <cols>
    <col min="1" max="1" width="94.26953125" bestFit="1" customWidth="1"/>
    <col min="2" max="2" width="14.26953125" customWidth="1"/>
    <col min="3" max="4" width="12.453125" customWidth="1"/>
    <col min="5" max="5" width="13" customWidth="1"/>
    <col min="6" max="6" width="13" style="215" customWidth="1"/>
    <col min="7" max="7" width="14" style="10" customWidth="1"/>
    <col min="8" max="8" width="9.26953125" style="244"/>
    <col min="9" max="21" width="9.26953125" style="254"/>
    <col min="22" max="27" width="9.26953125" style="244"/>
  </cols>
  <sheetData>
    <row r="1" spans="1:28" s="6" customFormat="1" ht="20.25" customHeight="1" x14ac:dyDescent="0.3">
      <c r="A1" s="221" t="s">
        <v>20</v>
      </c>
      <c r="B1" s="221"/>
      <c r="C1" s="221"/>
      <c r="D1" s="221"/>
      <c r="E1" s="221"/>
      <c r="F1" s="221"/>
      <c r="G1" s="221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</row>
    <row r="2" spans="1:28" s="6" customFormat="1" ht="13.5" x14ac:dyDescent="0.3">
      <c r="A2" s="82" t="s">
        <v>150</v>
      </c>
      <c r="B2" s="42"/>
      <c r="C2" s="42"/>
      <c r="D2" s="42"/>
      <c r="E2" s="42"/>
      <c r="F2" s="42"/>
      <c r="G2" s="4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</row>
    <row r="3" spans="1:28" s="6" customFormat="1" ht="27" x14ac:dyDescent="0.3">
      <c r="A3" s="43" t="s">
        <v>182</v>
      </c>
      <c r="B3" s="44">
        <v>2016</v>
      </c>
      <c r="C3" s="44">
        <v>2017</v>
      </c>
      <c r="D3" s="44">
        <v>2018</v>
      </c>
      <c r="E3" s="44">
        <v>2019</v>
      </c>
      <c r="F3" s="44" t="s">
        <v>36</v>
      </c>
      <c r="G3" s="44" t="s">
        <v>220</v>
      </c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</row>
    <row r="4" spans="1:28" s="6" customFormat="1" ht="13.5" x14ac:dyDescent="0.3">
      <c r="A4" s="283" t="s">
        <v>183</v>
      </c>
      <c r="B4" s="214">
        <v>126531.29065867356</v>
      </c>
      <c r="C4" s="214">
        <v>138953.33234318224</v>
      </c>
      <c r="D4" s="141">
        <v>85932.272946415964</v>
      </c>
      <c r="E4" s="141">
        <v>107305.61928792301</v>
      </c>
      <c r="F4" s="141">
        <f>'2.1  Foreninger formue'!F8+'2.1  Foreninger formue'!F5+'2.1  Foreninger formue'!F45++'2.1  Foreninger formue'!F41+'2.1  Foreninger formue'!F24</f>
        <v>120476.37997018201</v>
      </c>
      <c r="G4" s="141">
        <f>'2.1  Foreninger formue'!G8+'2.1  Foreninger formue'!G5+'2.1  Foreninger formue'!G45++'2.1  Foreninger formue'!G41+'2.1  Foreninger formue'!G24</f>
        <v>123186.49888879299</v>
      </c>
      <c r="H4" s="128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</row>
    <row r="5" spans="1:28" s="6" customFormat="1" ht="13.5" x14ac:dyDescent="0.3">
      <c r="A5" s="283" t="s">
        <v>184</v>
      </c>
      <c r="B5" s="284">
        <v>7860.59308014</v>
      </c>
      <c r="C5" s="284">
        <v>7088.9805865899998</v>
      </c>
      <c r="D5" s="141">
        <v>6192.21750892</v>
      </c>
      <c r="E5" s="141">
        <v>7269.6302553799997</v>
      </c>
      <c r="F5" s="141">
        <f>'2.1  Foreninger formue'!F11</f>
        <v>7870.54243391</v>
      </c>
      <c r="G5" s="141">
        <f>'2.1  Foreninger formue'!G11</f>
        <v>8172.53457213</v>
      </c>
      <c r="H5" s="128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</row>
    <row r="6" spans="1:28" s="6" customFormat="1" ht="13.5" x14ac:dyDescent="0.3">
      <c r="A6" s="283" t="s">
        <v>185</v>
      </c>
      <c r="B6" s="284">
        <v>441084.20999658824</v>
      </c>
      <c r="C6" s="284">
        <v>479970.96508883248</v>
      </c>
      <c r="D6" s="141">
        <v>438053.75002589403</v>
      </c>
      <c r="E6" s="141">
        <v>483652.91820091102</v>
      </c>
      <c r="F6" s="141">
        <f>'2.1  Foreninger formue'!F12</f>
        <v>469147.69309782842</v>
      </c>
      <c r="G6" s="141">
        <f>'2.1  Foreninger formue'!G12</f>
        <v>476807.26579495479</v>
      </c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</row>
    <row r="7" spans="1:28" s="6" customFormat="1" ht="13.5" x14ac:dyDescent="0.3">
      <c r="A7" s="283" t="s">
        <v>186</v>
      </c>
      <c r="B7" s="45">
        <v>21138.819168000002</v>
      </c>
      <c r="C7" s="45">
        <v>28978.830571999999</v>
      </c>
      <c r="D7" s="141">
        <v>28946.032285000001</v>
      </c>
      <c r="E7" s="141">
        <v>43101.828356999999</v>
      </c>
      <c r="F7" s="141">
        <f>'2.1  Foreninger formue'!F14</f>
        <v>52984.896258000001</v>
      </c>
      <c r="G7" s="141">
        <f>'2.1  Foreninger formue'!G14</f>
        <v>51234.037191000003</v>
      </c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</row>
    <row r="8" spans="1:28" s="6" customFormat="1" ht="13.5" x14ac:dyDescent="0.3">
      <c r="A8" s="283" t="s">
        <v>187</v>
      </c>
      <c r="B8" s="45">
        <v>0</v>
      </c>
      <c r="C8" s="45">
        <v>0</v>
      </c>
      <c r="D8" s="141">
        <v>61.669911999999997</v>
      </c>
      <c r="E8" s="141">
        <v>1488.7021087683645</v>
      </c>
      <c r="F8" s="141">
        <f>'2.1  Foreninger formue'!F35+'2.1  Foreninger formue'!F4</f>
        <v>2091.7384214441149</v>
      </c>
      <c r="G8" s="141">
        <f>'2.1  Foreninger formue'!G35+'2.1  Foreninger formue'!G4</f>
        <v>2171.5705817722701</v>
      </c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</row>
    <row r="9" spans="1:28" s="6" customFormat="1" ht="13.5" x14ac:dyDescent="0.3">
      <c r="A9" s="283" t="s">
        <v>188</v>
      </c>
      <c r="B9" s="45">
        <v>10876.172352</v>
      </c>
      <c r="C9" s="45">
        <v>13538.134747</v>
      </c>
      <c r="D9" s="141">
        <v>13221.313563</v>
      </c>
      <c r="E9" s="141">
        <v>14823.887919999999</v>
      </c>
      <c r="F9" s="141">
        <f>'2.1  Foreninger formue'!F17</f>
        <v>15876.360988</v>
      </c>
      <c r="G9" s="141">
        <f>'2.1  Foreninger formue'!G17</f>
        <v>16756.922434</v>
      </c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</row>
    <row r="10" spans="1:28" s="6" customFormat="1" ht="13.5" x14ac:dyDescent="0.3">
      <c r="A10" s="283" t="s">
        <v>189</v>
      </c>
      <c r="B10" s="46">
        <v>41479.595000000001</v>
      </c>
      <c r="C10" s="46">
        <v>50859.817261600001</v>
      </c>
      <c r="D10" s="141">
        <v>48477.073000260003</v>
      </c>
      <c r="E10" s="141">
        <v>56554.587803319999</v>
      </c>
      <c r="F10" s="141">
        <f>'2.1  Foreninger formue'!F39</f>
        <v>58810.924533919999</v>
      </c>
      <c r="G10" s="141">
        <f>'2.1  Foreninger formue'!G39</f>
        <v>60740.090715999999</v>
      </c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</row>
    <row r="11" spans="1:28" s="6" customFormat="1" ht="13.5" x14ac:dyDescent="0.3">
      <c r="A11" s="283" t="s">
        <v>190</v>
      </c>
      <c r="B11" s="284">
        <v>12077.550971000001</v>
      </c>
      <c r="C11" s="284">
        <v>14058.59909</v>
      </c>
      <c r="D11" s="141">
        <v>13324.914193000001</v>
      </c>
      <c r="E11" s="141">
        <v>13554.874129</v>
      </c>
      <c r="F11" s="141">
        <f>'2.1  Foreninger formue'!F19+'2.1  Foreninger formue'!F15+'2.1  Foreninger formue'!F20+'2.1  Foreninger formue'!F16+'2.1  Foreninger formue'!F27+'2.1  Foreninger formue'!F37+'2.1  Foreninger formue'!F13+'2.1  Foreninger formue'!F40+'2.1  Foreninger formue'!J22</f>
        <v>15439.887303999998</v>
      </c>
      <c r="G11" s="141">
        <f>'2.1  Foreninger formue'!G19+'2.1  Foreninger formue'!G15+'2.1  Foreninger formue'!G20+'2.1  Foreninger formue'!G16+'2.1  Foreninger formue'!G27+'2.1  Foreninger formue'!G37+'2.1  Foreninger formue'!G13+'2.1  Foreninger formue'!G40+'2.1  Foreninger formue'!K22</f>
        <v>16072.191789999999</v>
      </c>
      <c r="H11" s="128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</row>
    <row r="12" spans="1:28" s="6" customFormat="1" ht="13.5" x14ac:dyDescent="0.3">
      <c r="A12" s="283" t="s">
        <v>191</v>
      </c>
      <c r="B12" s="284">
        <v>69876.673464265026</v>
      </c>
      <c r="C12" s="284">
        <v>90603.586580030329</v>
      </c>
      <c r="D12" s="141">
        <v>80547.893949734294</v>
      </c>
      <c r="E12" s="141">
        <v>101461.3328739367</v>
      </c>
      <c r="F12" s="141">
        <f>'2.1  Foreninger formue'!F23</f>
        <v>100373.80222071201</v>
      </c>
      <c r="G12" s="141">
        <f>'2.1  Foreninger formue'!G23</f>
        <v>101920.22273517982</v>
      </c>
      <c r="H12" s="262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</row>
    <row r="13" spans="1:28" s="6" customFormat="1" ht="13.5" x14ac:dyDescent="0.3">
      <c r="A13" s="283" t="s">
        <v>192</v>
      </c>
      <c r="B13" s="284">
        <v>179616.369194</v>
      </c>
      <c r="C13" s="284">
        <v>188288.27763900001</v>
      </c>
      <c r="D13" s="141">
        <v>177370.465089</v>
      </c>
      <c r="E13" s="141">
        <v>201955.63902599999</v>
      </c>
      <c r="F13" s="141">
        <f>'2.1  Foreninger formue'!F32</f>
        <v>218266.66871699999</v>
      </c>
      <c r="G13" s="141">
        <f>'2.1  Foreninger formue'!G32</f>
        <v>226518.66773399999</v>
      </c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</row>
    <row r="14" spans="1:28" s="6" customFormat="1" ht="13.5" x14ac:dyDescent="0.3">
      <c r="A14" s="283" t="s">
        <v>193</v>
      </c>
      <c r="B14" s="284">
        <v>702872.77767221839</v>
      </c>
      <c r="C14" s="284">
        <v>775738.70446953422</v>
      </c>
      <c r="D14" s="141">
        <v>749081.93182512023</v>
      </c>
      <c r="E14" s="141">
        <v>883422.61499056488</v>
      </c>
      <c r="F14" s="141">
        <f>'2.1  Foreninger formue'!F33+'2.1  Foreninger formue'!F21+'2.1  Foreninger formue'!F9+'2.1  Foreninger formue'!F10+'2.1  Foreninger formue'!F18+'2.1  Foreninger formue'!F26+'2.1  Foreninger formue'!F44+'2.1  Foreninger formue'!F25</f>
        <v>898281.8190949558</v>
      </c>
      <c r="G14" s="141">
        <f>'2.1  Foreninger formue'!G33+'2.1  Foreninger formue'!G21+'2.1  Foreninger formue'!G9+'2.1  Foreninger formue'!G10+'2.1  Foreninger formue'!G18+'2.1  Foreninger formue'!G26+'2.1  Foreninger formue'!G44+'2.1  Foreninger formue'!G25</f>
        <v>911124.80658493168</v>
      </c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</row>
    <row r="15" spans="1:28" s="6" customFormat="1" ht="13.5" x14ac:dyDescent="0.3">
      <c r="A15" s="283" t="s">
        <v>194</v>
      </c>
      <c r="B15" s="284">
        <v>54364.738123663396</v>
      </c>
      <c r="C15" s="284">
        <v>60629.527097667888</v>
      </c>
      <c r="D15" s="141">
        <v>58121.357938980997</v>
      </c>
      <c r="E15" s="141">
        <v>60192.720764267622</v>
      </c>
      <c r="F15" s="141">
        <f>'2.1  Foreninger formue'!F36+'2.1  Foreninger formue'!F28+'2.1  Foreninger formue'!F46+'2.1  Foreninger formue'!F30</f>
        <v>53433.087525786352</v>
      </c>
      <c r="G15" s="141">
        <f>'2.1  Foreninger formue'!G36+'2.1  Foreninger formue'!G28+'2.1  Foreninger formue'!G46+'2.1  Foreninger formue'!G30</f>
        <v>55177.723783917434</v>
      </c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</row>
    <row r="16" spans="1:28" s="6" customFormat="1" ht="13.5" x14ac:dyDescent="0.3">
      <c r="A16" s="283" t="s">
        <v>195</v>
      </c>
      <c r="B16" s="284">
        <v>329370.97447959002</v>
      </c>
      <c r="C16" s="284">
        <v>329928.8732109</v>
      </c>
      <c r="D16" s="141">
        <v>293319.24082648999</v>
      </c>
      <c r="E16" s="141">
        <v>336510.22730999999</v>
      </c>
      <c r="F16" s="141">
        <f>'2.1  Foreninger formue'!F34</f>
        <v>336705.26435235998</v>
      </c>
      <c r="G16" s="141">
        <f>'2.1  Foreninger formue'!G34</f>
        <v>338449.88065693999</v>
      </c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</row>
    <row r="17" spans="1:28" s="6" customFormat="1" ht="13.5" x14ac:dyDescent="0.3">
      <c r="A17" s="283" t="s">
        <v>172</v>
      </c>
      <c r="B17" s="284">
        <v>856.86467860000005</v>
      </c>
      <c r="C17" s="284">
        <v>1431.9589974999999</v>
      </c>
      <c r="D17" s="141">
        <v>1456.4824853800001</v>
      </c>
      <c r="E17" s="141">
        <v>0</v>
      </c>
      <c r="F17" s="141">
        <v>0</v>
      </c>
      <c r="G17" s="141">
        <v>0</v>
      </c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</row>
    <row r="18" spans="1:28" s="6" customFormat="1" ht="13.5" x14ac:dyDescent="0.3">
      <c r="A18" s="283" t="s">
        <v>196</v>
      </c>
      <c r="B18" s="284">
        <v>50162.39109656286</v>
      </c>
      <c r="C18" s="284">
        <v>55770.286268530886</v>
      </c>
      <c r="D18" s="141">
        <v>47829.910196908844</v>
      </c>
      <c r="E18" s="141">
        <v>52227.229135524882</v>
      </c>
      <c r="F18" s="141">
        <f>'2.1  Foreninger formue'!F43</f>
        <v>58909.663908691982</v>
      </c>
      <c r="G18" s="141">
        <f>'2.1  Foreninger formue'!G43</f>
        <v>60465.587945457555</v>
      </c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</row>
    <row r="19" spans="1:28" s="6" customFormat="1" ht="13.5" x14ac:dyDescent="0.3">
      <c r="A19" s="54" t="s">
        <v>159</v>
      </c>
      <c r="B19" s="47">
        <v>2048169.0199353017</v>
      </c>
      <c r="C19" s="47">
        <v>2235839.8739523678</v>
      </c>
      <c r="D19" s="122">
        <v>2041936.5257461038</v>
      </c>
      <c r="E19" s="122">
        <v>2363521.8121625967</v>
      </c>
      <c r="F19" s="122">
        <f>SUM(F4:F18)</f>
        <v>2408668.7288267906</v>
      </c>
      <c r="G19" s="122">
        <f>SUM(G4:G18)</f>
        <v>2448798.0014090762</v>
      </c>
      <c r="H19" s="262"/>
      <c r="I19" s="262"/>
      <c r="J19" s="262"/>
      <c r="K19" s="262"/>
      <c r="L19" s="262"/>
      <c r="M19" s="262"/>
      <c r="N19" s="262"/>
      <c r="O19" s="262"/>
      <c r="P19" s="262"/>
      <c r="Q19" s="262"/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</row>
    <row r="20" spans="1:28" s="105" customFormat="1" x14ac:dyDescent="0.25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</row>
    <row r="21" spans="1:28" s="105" customFormat="1" x14ac:dyDescent="0.2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</row>
    <row r="22" spans="1:28" s="105" customFormat="1" x14ac:dyDescent="0.25">
      <c r="A22" s="262"/>
      <c r="B22" s="262"/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</row>
    <row r="23" spans="1:28" s="262" customFormat="1" x14ac:dyDescent="0.25"/>
    <row r="24" spans="1:28" s="262" customFormat="1" x14ac:dyDescent="0.25">
      <c r="G24" s="128"/>
    </row>
    <row r="25" spans="1:28" s="262" customFormat="1" x14ac:dyDescent="0.25"/>
    <row r="26" spans="1:28" s="262" customFormat="1" x14ac:dyDescent="0.25"/>
    <row r="27" spans="1:28" s="262" customFormat="1" x14ac:dyDescent="0.25"/>
    <row r="28" spans="1:28" s="262" customFormat="1" x14ac:dyDescent="0.25"/>
    <row r="29" spans="1:28" s="262" customFormat="1" x14ac:dyDescent="0.25">
      <c r="G29" s="128"/>
    </row>
    <row r="30" spans="1:28" s="262" customFormat="1" x14ac:dyDescent="0.25"/>
    <row r="31" spans="1:28" s="262" customFormat="1" x14ac:dyDescent="0.25"/>
    <row r="32" spans="1:28" s="262" customFormat="1" x14ac:dyDescent="0.25"/>
    <row r="33" s="262" customFormat="1" x14ac:dyDescent="0.25"/>
    <row r="34" s="262" customFormat="1" x14ac:dyDescent="0.25"/>
    <row r="35" s="262" customFormat="1" x14ac:dyDescent="0.25"/>
    <row r="36" s="262" customFormat="1" x14ac:dyDescent="0.25"/>
    <row r="37" s="262" customFormat="1" x14ac:dyDescent="0.25"/>
    <row r="38" s="262" customFormat="1" x14ac:dyDescent="0.25"/>
    <row r="39" s="262" customFormat="1" x14ac:dyDescent="0.25"/>
    <row r="40" s="262" customFormat="1" x14ac:dyDescent="0.25"/>
    <row r="41" s="262" customFormat="1" x14ac:dyDescent="0.25"/>
    <row r="42" s="262" customFormat="1" x14ac:dyDescent="0.25"/>
    <row r="43" s="262" customFormat="1" x14ac:dyDescent="0.25"/>
    <row r="44" s="262" customFormat="1" x14ac:dyDescent="0.25"/>
    <row r="45" s="262" customFormat="1" x14ac:dyDescent="0.25"/>
    <row r="46" s="262" customFormat="1" x14ac:dyDescent="0.25"/>
    <row r="47" s="262" customFormat="1" x14ac:dyDescent="0.25"/>
    <row r="48" s="262" customFormat="1" x14ac:dyDescent="0.25"/>
    <row r="49" spans="6:27" s="262" customFormat="1" x14ac:dyDescent="0.25"/>
    <row r="50" spans="6:27" s="262" customFormat="1" x14ac:dyDescent="0.25"/>
    <row r="51" spans="6:27" s="262" customFormat="1" x14ac:dyDescent="0.25"/>
    <row r="52" spans="6:27" s="262" customFormat="1" x14ac:dyDescent="0.25"/>
    <row r="53" spans="6:27" s="262" customFormat="1" x14ac:dyDescent="0.25"/>
    <row r="54" spans="6:27" s="262" customFormat="1" x14ac:dyDescent="0.25"/>
    <row r="55" spans="6:27" s="262" customFormat="1" x14ac:dyDescent="0.25"/>
    <row r="56" spans="6:27" s="262" customFormat="1" x14ac:dyDescent="0.25"/>
    <row r="57" spans="6:27" s="262" customFormat="1" x14ac:dyDescent="0.25"/>
    <row r="58" spans="6:27" s="262" customFormat="1" x14ac:dyDescent="0.25"/>
    <row r="59" spans="6:27" s="262" customFormat="1" x14ac:dyDescent="0.25"/>
    <row r="60" spans="6:27" s="262" customFormat="1" x14ac:dyDescent="0.25"/>
    <row r="61" spans="6:27" s="105" customFormat="1" x14ac:dyDescent="0.25"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</row>
    <row r="62" spans="6:27" s="105" customFormat="1" x14ac:dyDescent="0.25"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</row>
    <row r="63" spans="6:27" s="105" customFormat="1" x14ac:dyDescent="0.25"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</row>
    <row r="64" spans="6:27" s="105" customFormat="1" x14ac:dyDescent="0.25"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</row>
    <row r="65" spans="1:7" x14ac:dyDescent="0.25">
      <c r="A65" s="262"/>
      <c r="B65" s="262"/>
      <c r="C65" s="262"/>
      <c r="D65" s="262"/>
      <c r="E65" s="262"/>
      <c r="F65" s="262"/>
      <c r="G65" s="262"/>
    </row>
    <row r="66" spans="1:7" x14ac:dyDescent="0.25">
      <c r="A66" s="262"/>
      <c r="B66" s="262"/>
      <c r="C66" s="262"/>
      <c r="D66" s="262"/>
      <c r="E66" s="262"/>
      <c r="F66" s="262"/>
      <c r="G66" s="262"/>
    </row>
    <row r="67" spans="1:7" x14ac:dyDescent="0.25">
      <c r="A67" s="262"/>
      <c r="B67" s="262"/>
      <c r="C67" s="262"/>
      <c r="D67" s="262"/>
      <c r="E67" s="262"/>
      <c r="F67" s="262"/>
      <c r="G67" s="262"/>
    </row>
    <row r="68" spans="1:7" x14ac:dyDescent="0.25">
      <c r="A68" s="262"/>
      <c r="B68" s="262"/>
      <c r="C68" s="262"/>
      <c r="D68" s="262"/>
      <c r="E68" s="262"/>
      <c r="F68" s="262"/>
      <c r="G68" s="262"/>
    </row>
    <row r="69" spans="1:7" x14ac:dyDescent="0.25">
      <c r="A69" s="262"/>
      <c r="B69" s="262"/>
      <c r="C69" s="262"/>
      <c r="D69" s="262"/>
      <c r="E69" s="262"/>
      <c r="F69" s="262"/>
      <c r="G69" s="262"/>
    </row>
    <row r="70" spans="1:7" x14ac:dyDescent="0.25">
      <c r="A70" s="262"/>
      <c r="B70" s="262"/>
      <c r="C70" s="262"/>
      <c r="D70" s="262"/>
      <c r="E70" s="262"/>
      <c r="F70" s="262"/>
      <c r="G70" s="262"/>
    </row>
    <row r="71" spans="1:7" x14ac:dyDescent="0.25">
      <c r="A71" s="262"/>
      <c r="B71" s="262"/>
      <c r="C71" s="262"/>
      <c r="D71" s="262"/>
      <c r="E71" s="262"/>
      <c r="F71" s="262"/>
      <c r="G71" s="262"/>
    </row>
    <row r="72" spans="1:7" x14ac:dyDescent="0.25">
      <c r="A72" s="262"/>
      <c r="B72" s="262"/>
      <c r="C72" s="262"/>
      <c r="D72" s="262"/>
      <c r="E72" s="262"/>
      <c r="F72" s="262"/>
      <c r="G72" s="262"/>
    </row>
    <row r="73" spans="1:7" x14ac:dyDescent="0.25">
      <c r="A73" s="262"/>
      <c r="B73" s="262"/>
      <c r="C73" s="262"/>
      <c r="D73" s="262"/>
      <c r="E73" s="262"/>
      <c r="F73" s="262"/>
      <c r="G73" s="262"/>
    </row>
    <row r="74" spans="1:7" x14ac:dyDescent="0.25">
      <c r="A74" s="262"/>
      <c r="B74" s="262"/>
      <c r="C74" s="262"/>
      <c r="D74" s="262"/>
      <c r="E74" s="262"/>
      <c r="F74" s="262"/>
      <c r="G74" s="262"/>
    </row>
    <row r="75" spans="1:7" x14ac:dyDescent="0.25">
      <c r="A75" s="262"/>
      <c r="B75" s="262"/>
      <c r="C75" s="262"/>
      <c r="D75" s="262"/>
      <c r="E75" s="262"/>
      <c r="F75" s="262"/>
      <c r="G75" s="262"/>
    </row>
    <row r="76" spans="1:7" x14ac:dyDescent="0.25">
      <c r="A76" s="262"/>
      <c r="B76" s="262"/>
      <c r="C76" s="262"/>
      <c r="D76" s="262"/>
      <c r="E76" s="262"/>
      <c r="F76" s="262"/>
      <c r="G76" s="262"/>
    </row>
    <row r="77" spans="1:7" x14ac:dyDescent="0.25">
      <c r="A77" s="262"/>
      <c r="B77" s="262"/>
      <c r="C77" s="262"/>
      <c r="D77" s="262"/>
      <c r="E77" s="262"/>
      <c r="F77" s="262"/>
      <c r="G77" s="262"/>
    </row>
    <row r="78" spans="1:7" x14ac:dyDescent="0.25">
      <c r="A78" s="262"/>
      <c r="B78" s="262"/>
      <c r="C78" s="262"/>
      <c r="D78" s="262"/>
      <c r="E78" s="262"/>
      <c r="F78" s="262"/>
      <c r="G78" s="262"/>
    </row>
    <row r="79" spans="1:7" x14ac:dyDescent="0.25">
      <c r="A79" s="262"/>
      <c r="B79" s="262"/>
      <c r="C79" s="262"/>
      <c r="D79" s="262"/>
      <c r="E79" s="262"/>
      <c r="F79" s="262"/>
      <c r="G79" s="262"/>
    </row>
    <row r="80" spans="1:7" x14ac:dyDescent="0.25">
      <c r="A80" s="262"/>
      <c r="B80" s="262"/>
      <c r="C80" s="262"/>
      <c r="D80" s="262"/>
      <c r="E80" s="262"/>
      <c r="F80" s="262"/>
      <c r="G80" s="262"/>
    </row>
    <row r="81" spans="1:7" x14ac:dyDescent="0.25">
      <c r="A81" s="262"/>
      <c r="B81" s="262"/>
      <c r="C81" s="262"/>
      <c r="D81" s="262"/>
      <c r="E81" s="262"/>
      <c r="F81" s="262"/>
      <c r="G81" s="262"/>
    </row>
    <row r="82" spans="1:7" x14ac:dyDescent="0.25">
      <c r="A82" s="262"/>
      <c r="B82" s="262"/>
      <c r="C82" s="262"/>
      <c r="D82" s="262"/>
      <c r="E82" s="262"/>
      <c r="F82" s="262"/>
      <c r="G82" s="262"/>
    </row>
    <row r="83" spans="1:7" x14ac:dyDescent="0.25">
      <c r="A83" s="262"/>
      <c r="B83" s="262"/>
      <c r="C83" s="262"/>
      <c r="D83" s="262"/>
      <c r="E83" s="262"/>
      <c r="F83" s="262"/>
      <c r="G83" s="262"/>
    </row>
    <row r="84" spans="1:7" x14ac:dyDescent="0.25">
      <c r="A84" s="254"/>
      <c r="B84" s="254"/>
      <c r="C84" s="254"/>
      <c r="D84" s="254"/>
      <c r="E84" s="254"/>
      <c r="F84" s="254"/>
      <c r="G84" s="254"/>
    </row>
    <row r="85" spans="1:7" x14ac:dyDescent="0.25">
      <c r="A85" s="254"/>
      <c r="B85" s="254"/>
      <c r="C85" s="254"/>
      <c r="D85" s="254"/>
      <c r="E85" s="254"/>
      <c r="F85" s="254"/>
      <c r="G85" s="254"/>
    </row>
    <row r="86" spans="1:7" x14ac:dyDescent="0.25">
      <c r="A86" s="254"/>
      <c r="B86" s="254"/>
      <c r="C86" s="254"/>
      <c r="D86" s="254"/>
      <c r="E86" s="254"/>
      <c r="F86" s="254"/>
      <c r="G86" s="254"/>
    </row>
    <row r="87" spans="1:7" x14ac:dyDescent="0.25">
      <c r="A87" s="254"/>
      <c r="B87" s="254"/>
      <c r="C87" s="254"/>
      <c r="D87" s="254"/>
      <c r="E87" s="254"/>
      <c r="F87" s="254"/>
      <c r="G87" s="254"/>
    </row>
    <row r="88" spans="1:7" x14ac:dyDescent="0.25">
      <c r="A88" s="254"/>
      <c r="B88" s="254"/>
      <c r="C88" s="254"/>
      <c r="D88" s="254"/>
      <c r="E88" s="254"/>
      <c r="F88" s="254"/>
      <c r="G88" s="254"/>
    </row>
    <row r="89" spans="1:7" x14ac:dyDescent="0.25">
      <c r="A89" s="254"/>
      <c r="B89" s="254"/>
      <c r="C89" s="254"/>
      <c r="D89" s="254"/>
      <c r="E89" s="254"/>
      <c r="F89" s="254"/>
      <c r="G89" s="254"/>
    </row>
    <row r="90" spans="1:7" x14ac:dyDescent="0.25">
      <c r="A90" s="254"/>
      <c r="B90" s="254"/>
      <c r="C90" s="254"/>
      <c r="D90" s="254"/>
      <c r="E90" s="254"/>
      <c r="F90" s="254"/>
      <c r="G90" s="254"/>
    </row>
    <row r="91" spans="1:7" x14ac:dyDescent="0.25">
      <c r="A91" s="254"/>
      <c r="B91" s="254"/>
      <c r="C91" s="254"/>
      <c r="D91" s="254"/>
      <c r="E91" s="254"/>
      <c r="F91" s="254"/>
      <c r="G91" s="254"/>
    </row>
    <row r="92" spans="1:7" x14ac:dyDescent="0.25">
      <c r="A92" s="254"/>
      <c r="B92" s="254"/>
      <c r="C92" s="254"/>
      <c r="D92" s="254"/>
      <c r="E92" s="254"/>
      <c r="F92" s="254"/>
      <c r="G92" s="254"/>
    </row>
    <row r="93" spans="1:7" x14ac:dyDescent="0.25">
      <c r="A93" s="254"/>
      <c r="B93" s="254"/>
      <c r="C93" s="254"/>
      <c r="D93" s="254"/>
      <c r="E93" s="254"/>
      <c r="F93" s="254"/>
      <c r="G93" s="254"/>
    </row>
    <row r="94" spans="1:7" x14ac:dyDescent="0.25">
      <c r="A94" s="254"/>
      <c r="B94" s="254"/>
      <c r="C94" s="254"/>
      <c r="D94" s="254"/>
      <c r="E94" s="254"/>
      <c r="F94" s="254"/>
      <c r="G94" s="254"/>
    </row>
    <row r="95" spans="1:7" x14ac:dyDescent="0.25">
      <c r="A95" s="254"/>
      <c r="B95" s="254"/>
      <c r="C95" s="254"/>
      <c r="D95" s="254"/>
      <c r="E95" s="254"/>
      <c r="F95" s="254"/>
      <c r="G95" s="254"/>
    </row>
    <row r="96" spans="1:7" x14ac:dyDescent="0.25">
      <c r="A96" s="254"/>
      <c r="B96" s="254"/>
      <c r="C96" s="254"/>
      <c r="D96" s="254"/>
      <c r="E96" s="254"/>
      <c r="F96" s="254"/>
      <c r="G96" s="254"/>
    </row>
    <row r="97" spans="7:7" x14ac:dyDescent="0.25">
      <c r="G97" s="254"/>
    </row>
    <row r="98" spans="7:7" x14ac:dyDescent="0.25">
      <c r="G98" s="254"/>
    </row>
    <row r="99" spans="7:7" x14ac:dyDescent="0.25">
      <c r="G99" s="254"/>
    </row>
    <row r="100" spans="7:7" x14ac:dyDescent="0.25">
      <c r="G100" s="254"/>
    </row>
    <row r="101" spans="7:7" x14ac:dyDescent="0.25">
      <c r="G101" s="254"/>
    </row>
    <row r="102" spans="7:7" x14ac:dyDescent="0.25">
      <c r="G102" s="254"/>
    </row>
    <row r="103" spans="7:7" x14ac:dyDescent="0.25">
      <c r="G103" s="254"/>
    </row>
    <row r="104" spans="7:7" x14ac:dyDescent="0.25">
      <c r="G104" s="254"/>
    </row>
    <row r="105" spans="7:7" x14ac:dyDescent="0.25">
      <c r="G105" s="254"/>
    </row>
    <row r="106" spans="7:7" x14ac:dyDescent="0.25">
      <c r="G106" s="254"/>
    </row>
    <row r="107" spans="7:7" x14ac:dyDescent="0.25">
      <c r="G107" s="254"/>
    </row>
    <row r="108" spans="7:7" x14ac:dyDescent="0.25">
      <c r="G108" s="254"/>
    </row>
    <row r="109" spans="7:7" x14ac:dyDescent="0.25">
      <c r="G109" s="254"/>
    </row>
    <row r="110" spans="7:7" x14ac:dyDescent="0.25">
      <c r="G110" s="254"/>
    </row>
    <row r="111" spans="7:7" x14ac:dyDescent="0.25">
      <c r="G111" s="254"/>
    </row>
    <row r="112" spans="7:7" x14ac:dyDescent="0.25">
      <c r="G112" s="254"/>
    </row>
    <row r="113" spans="7:7" x14ac:dyDescent="0.25">
      <c r="G113" s="254"/>
    </row>
    <row r="114" spans="7:7" x14ac:dyDescent="0.25">
      <c r="G114" s="254"/>
    </row>
    <row r="115" spans="7:7" x14ac:dyDescent="0.25">
      <c r="G115" s="254"/>
    </row>
    <row r="116" spans="7:7" x14ac:dyDescent="0.25">
      <c r="G116" s="254"/>
    </row>
    <row r="117" spans="7:7" x14ac:dyDescent="0.25">
      <c r="G117" s="254"/>
    </row>
    <row r="118" spans="7:7" x14ac:dyDescent="0.25">
      <c r="G118" s="254"/>
    </row>
    <row r="119" spans="7:7" x14ac:dyDescent="0.25">
      <c r="G119" s="254"/>
    </row>
    <row r="120" spans="7:7" x14ac:dyDescent="0.25">
      <c r="G120" s="254"/>
    </row>
    <row r="121" spans="7:7" x14ac:dyDescent="0.25">
      <c r="G121" s="254"/>
    </row>
    <row r="122" spans="7:7" x14ac:dyDescent="0.25">
      <c r="G122" s="254"/>
    </row>
    <row r="123" spans="7:7" x14ac:dyDescent="0.25">
      <c r="G123" s="254"/>
    </row>
    <row r="124" spans="7:7" x14ac:dyDescent="0.25">
      <c r="G124" s="254"/>
    </row>
    <row r="125" spans="7:7" x14ac:dyDescent="0.25">
      <c r="G125" s="254"/>
    </row>
    <row r="126" spans="7:7" x14ac:dyDescent="0.25">
      <c r="G126" s="254"/>
    </row>
    <row r="127" spans="7:7" x14ac:dyDescent="0.25">
      <c r="G127" s="254"/>
    </row>
    <row r="128" spans="7:7" x14ac:dyDescent="0.25">
      <c r="G128" s="254"/>
    </row>
    <row r="129" spans="7:7" x14ac:dyDescent="0.25">
      <c r="G129" s="254"/>
    </row>
    <row r="130" spans="7:7" x14ac:dyDescent="0.25">
      <c r="G130" s="254"/>
    </row>
    <row r="131" spans="7:7" x14ac:dyDescent="0.25">
      <c r="G131" s="254"/>
    </row>
    <row r="132" spans="7:7" x14ac:dyDescent="0.25">
      <c r="G132" s="254"/>
    </row>
    <row r="133" spans="7:7" x14ac:dyDescent="0.25">
      <c r="G133" s="254"/>
    </row>
    <row r="134" spans="7:7" x14ac:dyDescent="0.25">
      <c r="G134" s="254"/>
    </row>
    <row r="135" spans="7:7" x14ac:dyDescent="0.25">
      <c r="G135" s="254"/>
    </row>
    <row r="136" spans="7:7" x14ac:dyDescent="0.25">
      <c r="G136" s="254"/>
    </row>
    <row r="137" spans="7:7" x14ac:dyDescent="0.25">
      <c r="G137" s="254"/>
    </row>
    <row r="138" spans="7:7" x14ac:dyDescent="0.25">
      <c r="G138" s="254"/>
    </row>
    <row r="139" spans="7:7" x14ac:dyDescent="0.25">
      <c r="G139" s="254"/>
    </row>
    <row r="140" spans="7:7" x14ac:dyDescent="0.25">
      <c r="G140" s="254"/>
    </row>
    <row r="141" spans="7:7" x14ac:dyDescent="0.25">
      <c r="G141" s="254"/>
    </row>
    <row r="142" spans="7:7" x14ac:dyDescent="0.25">
      <c r="G142" s="254"/>
    </row>
    <row r="143" spans="7:7" x14ac:dyDescent="0.25">
      <c r="G143" s="254"/>
    </row>
    <row r="144" spans="7:7" x14ac:dyDescent="0.25">
      <c r="G144" s="254"/>
    </row>
    <row r="145" spans="7:7" x14ac:dyDescent="0.25">
      <c r="G145" s="254"/>
    </row>
    <row r="146" spans="7:7" x14ac:dyDescent="0.25">
      <c r="G146" s="254"/>
    </row>
    <row r="147" spans="7:7" x14ac:dyDescent="0.25">
      <c r="G147" s="254"/>
    </row>
    <row r="148" spans="7:7" x14ac:dyDescent="0.25">
      <c r="G148" s="254"/>
    </row>
    <row r="149" spans="7:7" x14ac:dyDescent="0.25">
      <c r="G149" s="254"/>
    </row>
    <row r="150" spans="7:7" x14ac:dyDescent="0.25">
      <c r="G150" s="254"/>
    </row>
    <row r="151" spans="7:7" x14ac:dyDescent="0.25">
      <c r="G151" s="254"/>
    </row>
    <row r="152" spans="7:7" x14ac:dyDescent="0.25">
      <c r="G152" s="254"/>
    </row>
    <row r="153" spans="7:7" x14ac:dyDescent="0.25">
      <c r="G153" s="254"/>
    </row>
    <row r="154" spans="7:7" x14ac:dyDescent="0.25">
      <c r="G154" s="254"/>
    </row>
    <row r="155" spans="7:7" x14ac:dyDescent="0.25">
      <c r="G155" s="254"/>
    </row>
    <row r="156" spans="7:7" x14ac:dyDescent="0.25">
      <c r="G156" s="254"/>
    </row>
    <row r="157" spans="7:7" x14ac:dyDescent="0.25">
      <c r="G157" s="254"/>
    </row>
    <row r="158" spans="7:7" x14ac:dyDescent="0.25">
      <c r="G158" s="254"/>
    </row>
    <row r="159" spans="7:7" x14ac:dyDescent="0.25">
      <c r="G159" s="254"/>
    </row>
    <row r="160" spans="7:7" x14ac:dyDescent="0.25">
      <c r="G160" s="254"/>
    </row>
    <row r="161" spans="7:7" x14ac:dyDescent="0.25">
      <c r="G161" s="254"/>
    </row>
    <row r="162" spans="7:7" x14ac:dyDescent="0.25">
      <c r="G162" s="254"/>
    </row>
    <row r="163" spans="7:7" x14ac:dyDescent="0.25">
      <c r="G163" s="254"/>
    </row>
    <row r="164" spans="7:7" x14ac:dyDescent="0.25">
      <c r="G164" s="254"/>
    </row>
    <row r="165" spans="7:7" x14ac:dyDescent="0.25">
      <c r="G165" s="254"/>
    </row>
    <row r="166" spans="7:7" x14ac:dyDescent="0.25">
      <c r="G166" s="254"/>
    </row>
    <row r="167" spans="7:7" x14ac:dyDescent="0.25">
      <c r="G167" s="254"/>
    </row>
    <row r="168" spans="7:7" x14ac:dyDescent="0.25">
      <c r="G168" s="254"/>
    </row>
    <row r="169" spans="7:7" x14ac:dyDescent="0.25">
      <c r="G169" s="254"/>
    </row>
    <row r="170" spans="7:7" x14ac:dyDescent="0.25">
      <c r="G170" s="254"/>
    </row>
    <row r="171" spans="7:7" x14ac:dyDescent="0.25">
      <c r="G171" s="254"/>
    </row>
    <row r="172" spans="7:7" x14ac:dyDescent="0.25">
      <c r="G172" s="254"/>
    </row>
    <row r="173" spans="7:7" x14ac:dyDescent="0.25">
      <c r="G173" s="254"/>
    </row>
    <row r="174" spans="7:7" x14ac:dyDescent="0.25">
      <c r="G174" s="254"/>
    </row>
    <row r="175" spans="7:7" x14ac:dyDescent="0.25">
      <c r="G175" s="254"/>
    </row>
    <row r="176" spans="7:7" x14ac:dyDescent="0.25">
      <c r="G176" s="254"/>
    </row>
    <row r="177" spans="7:7" x14ac:dyDescent="0.25">
      <c r="G177" s="254"/>
    </row>
    <row r="178" spans="7:7" x14ac:dyDescent="0.25">
      <c r="G178" s="254"/>
    </row>
    <row r="179" spans="7:7" x14ac:dyDescent="0.25">
      <c r="G179" s="254"/>
    </row>
    <row r="180" spans="7:7" x14ac:dyDescent="0.25">
      <c r="G180" s="254"/>
    </row>
    <row r="181" spans="7:7" x14ac:dyDescent="0.25">
      <c r="G181" s="254"/>
    </row>
    <row r="182" spans="7:7" x14ac:dyDescent="0.25">
      <c r="G182" s="254"/>
    </row>
    <row r="183" spans="7:7" x14ac:dyDescent="0.25">
      <c r="G183" s="254"/>
    </row>
    <row r="184" spans="7:7" x14ac:dyDescent="0.25">
      <c r="G184" s="254"/>
    </row>
    <row r="185" spans="7:7" x14ac:dyDescent="0.25">
      <c r="G185" s="254"/>
    </row>
    <row r="186" spans="7:7" x14ac:dyDescent="0.25">
      <c r="G186" s="254"/>
    </row>
    <row r="187" spans="7:7" x14ac:dyDescent="0.25">
      <c r="G187" s="254"/>
    </row>
    <row r="188" spans="7:7" x14ac:dyDescent="0.25">
      <c r="G188" s="254"/>
    </row>
    <row r="189" spans="7:7" x14ac:dyDescent="0.25">
      <c r="G189" s="254"/>
    </row>
    <row r="190" spans="7:7" x14ac:dyDescent="0.25">
      <c r="G190" s="254"/>
    </row>
    <row r="191" spans="7:7" x14ac:dyDescent="0.25">
      <c r="G191" s="254"/>
    </row>
    <row r="192" spans="7:7" x14ac:dyDescent="0.25">
      <c r="G192" s="254"/>
    </row>
    <row r="193" spans="7:7" x14ac:dyDescent="0.25">
      <c r="G193" s="254"/>
    </row>
    <row r="194" spans="7:7" x14ac:dyDescent="0.25">
      <c r="G194" s="254"/>
    </row>
    <row r="195" spans="7:7" x14ac:dyDescent="0.25">
      <c r="G195" s="254"/>
    </row>
    <row r="196" spans="7:7" x14ac:dyDescent="0.25">
      <c r="G196" s="254"/>
    </row>
    <row r="197" spans="7:7" x14ac:dyDescent="0.25">
      <c r="G197" s="254"/>
    </row>
    <row r="198" spans="7:7" x14ac:dyDescent="0.25">
      <c r="G198" s="254"/>
    </row>
    <row r="199" spans="7:7" x14ac:dyDescent="0.25">
      <c r="G199" s="254"/>
    </row>
    <row r="200" spans="7:7" x14ac:dyDescent="0.25">
      <c r="G200" s="254"/>
    </row>
    <row r="201" spans="7:7" x14ac:dyDescent="0.25">
      <c r="G201" s="254"/>
    </row>
    <row r="202" spans="7:7" x14ac:dyDescent="0.25">
      <c r="G202" s="254"/>
    </row>
    <row r="203" spans="7:7" x14ac:dyDescent="0.25">
      <c r="G203" s="254"/>
    </row>
    <row r="204" spans="7:7" x14ac:dyDescent="0.25">
      <c r="G204" s="254"/>
    </row>
    <row r="205" spans="7:7" x14ac:dyDescent="0.25">
      <c r="G205" s="254"/>
    </row>
    <row r="206" spans="7:7" x14ac:dyDescent="0.25">
      <c r="G206" s="254"/>
    </row>
    <row r="207" spans="7:7" x14ac:dyDescent="0.25">
      <c r="G207" s="254"/>
    </row>
    <row r="208" spans="7:7" x14ac:dyDescent="0.25">
      <c r="G208" s="254"/>
    </row>
    <row r="209" spans="7:7" x14ac:dyDescent="0.25">
      <c r="G209" s="254"/>
    </row>
    <row r="210" spans="7:7" x14ac:dyDescent="0.25">
      <c r="G210" s="254"/>
    </row>
    <row r="211" spans="7:7" x14ac:dyDescent="0.25">
      <c r="G211" s="254"/>
    </row>
    <row r="212" spans="7:7" x14ac:dyDescent="0.25">
      <c r="G212" s="254"/>
    </row>
    <row r="213" spans="7:7" x14ac:dyDescent="0.25">
      <c r="G213" s="254"/>
    </row>
    <row r="214" spans="7:7" x14ac:dyDescent="0.25">
      <c r="G214" s="254"/>
    </row>
    <row r="215" spans="7:7" x14ac:dyDescent="0.25">
      <c r="G215" s="254"/>
    </row>
    <row r="216" spans="7:7" x14ac:dyDescent="0.25">
      <c r="G216" s="254"/>
    </row>
    <row r="217" spans="7:7" x14ac:dyDescent="0.25">
      <c r="G217" s="254"/>
    </row>
    <row r="218" spans="7:7" x14ac:dyDescent="0.25">
      <c r="G218" s="254"/>
    </row>
    <row r="219" spans="7:7" x14ac:dyDescent="0.25">
      <c r="G219" s="254"/>
    </row>
    <row r="220" spans="7:7" x14ac:dyDescent="0.25">
      <c r="G220" s="254"/>
    </row>
    <row r="221" spans="7:7" x14ac:dyDescent="0.25">
      <c r="G221" s="254"/>
    </row>
    <row r="222" spans="7:7" x14ac:dyDescent="0.25">
      <c r="G222" s="254"/>
    </row>
    <row r="223" spans="7:7" x14ac:dyDescent="0.25">
      <c r="G223" s="254"/>
    </row>
    <row r="224" spans="7:7" x14ac:dyDescent="0.25">
      <c r="G224" s="254"/>
    </row>
    <row r="225" spans="7:7" x14ac:dyDescent="0.25">
      <c r="G225" s="254"/>
    </row>
    <row r="226" spans="7:7" x14ac:dyDescent="0.25">
      <c r="G226" s="254"/>
    </row>
    <row r="227" spans="7:7" x14ac:dyDescent="0.25">
      <c r="G227" s="254"/>
    </row>
    <row r="228" spans="7:7" x14ac:dyDescent="0.25">
      <c r="G228" s="254"/>
    </row>
    <row r="229" spans="7:7" x14ac:dyDescent="0.25">
      <c r="G229" s="254"/>
    </row>
    <row r="230" spans="7:7" x14ac:dyDescent="0.25">
      <c r="G230" s="254"/>
    </row>
    <row r="231" spans="7:7" x14ac:dyDescent="0.25">
      <c r="G231" s="254"/>
    </row>
    <row r="232" spans="7:7" x14ac:dyDescent="0.25">
      <c r="G232" s="254"/>
    </row>
    <row r="233" spans="7:7" x14ac:dyDescent="0.25">
      <c r="G233" s="254"/>
    </row>
    <row r="234" spans="7:7" x14ac:dyDescent="0.25">
      <c r="G234" s="254"/>
    </row>
    <row r="235" spans="7:7" x14ac:dyDescent="0.25">
      <c r="G235" s="254"/>
    </row>
    <row r="236" spans="7:7" x14ac:dyDescent="0.25">
      <c r="G236" s="254"/>
    </row>
    <row r="237" spans="7:7" x14ac:dyDescent="0.25">
      <c r="G237" s="254"/>
    </row>
    <row r="238" spans="7:7" x14ac:dyDescent="0.25">
      <c r="G238" s="254"/>
    </row>
    <row r="239" spans="7:7" x14ac:dyDescent="0.25">
      <c r="G239" s="254"/>
    </row>
    <row r="240" spans="7:7" x14ac:dyDescent="0.25">
      <c r="G240" s="254"/>
    </row>
    <row r="241" spans="7:7" x14ac:dyDescent="0.25">
      <c r="G241" s="254"/>
    </row>
    <row r="242" spans="7:7" x14ac:dyDescent="0.25">
      <c r="G242" s="254"/>
    </row>
    <row r="243" spans="7:7" x14ac:dyDescent="0.25">
      <c r="G243" s="254"/>
    </row>
    <row r="244" spans="7:7" x14ac:dyDescent="0.25">
      <c r="G244" s="254"/>
    </row>
    <row r="245" spans="7:7" x14ac:dyDescent="0.25">
      <c r="G245" s="254"/>
    </row>
    <row r="246" spans="7:7" x14ac:dyDescent="0.25">
      <c r="G246" s="254"/>
    </row>
    <row r="247" spans="7:7" x14ac:dyDescent="0.25">
      <c r="G247" s="254"/>
    </row>
    <row r="248" spans="7:7" x14ac:dyDescent="0.25">
      <c r="G248" s="254"/>
    </row>
    <row r="249" spans="7:7" x14ac:dyDescent="0.25">
      <c r="G249" s="254"/>
    </row>
    <row r="250" spans="7:7" x14ac:dyDescent="0.25">
      <c r="G250" s="254"/>
    </row>
    <row r="251" spans="7:7" x14ac:dyDescent="0.25">
      <c r="G251" s="254"/>
    </row>
    <row r="252" spans="7:7" x14ac:dyDescent="0.25">
      <c r="G252" s="254"/>
    </row>
    <row r="253" spans="7:7" x14ac:dyDescent="0.25">
      <c r="G253" s="254"/>
    </row>
    <row r="254" spans="7:7" x14ac:dyDescent="0.25">
      <c r="G254" s="254"/>
    </row>
    <row r="255" spans="7:7" x14ac:dyDescent="0.25">
      <c r="G255" s="254"/>
    </row>
    <row r="256" spans="7:7" x14ac:dyDescent="0.25">
      <c r="G256" s="254"/>
    </row>
    <row r="257" spans="7:7" x14ac:dyDescent="0.25">
      <c r="G257" s="254"/>
    </row>
    <row r="258" spans="7:7" x14ac:dyDescent="0.25">
      <c r="G258" s="254"/>
    </row>
    <row r="259" spans="7:7" x14ac:dyDescent="0.25">
      <c r="G259" s="254"/>
    </row>
    <row r="260" spans="7:7" x14ac:dyDescent="0.25">
      <c r="G260" s="254"/>
    </row>
    <row r="261" spans="7:7" x14ac:dyDescent="0.25">
      <c r="G261" s="254"/>
    </row>
    <row r="262" spans="7:7" x14ac:dyDescent="0.25">
      <c r="G262" s="254"/>
    </row>
    <row r="263" spans="7:7" x14ac:dyDescent="0.25">
      <c r="G263" s="254"/>
    </row>
    <row r="264" spans="7:7" x14ac:dyDescent="0.25">
      <c r="G264" s="254"/>
    </row>
    <row r="265" spans="7:7" x14ac:dyDescent="0.25">
      <c r="G265" s="254"/>
    </row>
    <row r="266" spans="7:7" x14ac:dyDescent="0.25">
      <c r="G266" s="254"/>
    </row>
    <row r="267" spans="7:7" x14ac:dyDescent="0.25">
      <c r="G267" s="254"/>
    </row>
    <row r="268" spans="7:7" x14ac:dyDescent="0.25">
      <c r="G268" s="254"/>
    </row>
    <row r="269" spans="7:7" x14ac:dyDescent="0.25">
      <c r="G269" s="254"/>
    </row>
    <row r="270" spans="7:7" x14ac:dyDescent="0.25">
      <c r="G270" s="254"/>
    </row>
    <row r="271" spans="7:7" x14ac:dyDescent="0.25">
      <c r="G271" s="254"/>
    </row>
    <row r="272" spans="7:7" x14ac:dyDescent="0.25">
      <c r="G272" s="254"/>
    </row>
    <row r="273" spans="7:7" x14ac:dyDescent="0.25">
      <c r="G273" s="254"/>
    </row>
    <row r="274" spans="7:7" x14ac:dyDescent="0.25">
      <c r="G274" s="254"/>
    </row>
    <row r="275" spans="7:7" x14ac:dyDescent="0.25">
      <c r="G275" s="254"/>
    </row>
    <row r="276" spans="7:7" x14ac:dyDescent="0.25">
      <c r="G276" s="254"/>
    </row>
    <row r="277" spans="7:7" x14ac:dyDescent="0.25">
      <c r="G277" s="254"/>
    </row>
    <row r="278" spans="7:7" x14ac:dyDescent="0.25">
      <c r="G278" s="254"/>
    </row>
    <row r="279" spans="7:7" x14ac:dyDescent="0.25">
      <c r="G279" s="254"/>
    </row>
    <row r="280" spans="7:7" x14ac:dyDescent="0.25">
      <c r="G280" s="254"/>
    </row>
    <row r="281" spans="7:7" x14ac:dyDescent="0.25">
      <c r="G281" s="254"/>
    </row>
    <row r="282" spans="7:7" x14ac:dyDescent="0.25">
      <c r="G282" s="254"/>
    </row>
    <row r="283" spans="7:7" x14ac:dyDescent="0.25">
      <c r="G283" s="254"/>
    </row>
    <row r="284" spans="7:7" x14ac:dyDescent="0.25">
      <c r="G284" s="254"/>
    </row>
    <row r="285" spans="7:7" x14ac:dyDescent="0.25">
      <c r="G285" s="254"/>
    </row>
    <row r="286" spans="7:7" x14ac:dyDescent="0.25">
      <c r="G286" s="254"/>
    </row>
    <row r="287" spans="7:7" x14ac:dyDescent="0.25">
      <c r="G287" s="254"/>
    </row>
    <row r="288" spans="7:7" x14ac:dyDescent="0.25">
      <c r="G288" s="254"/>
    </row>
    <row r="289" spans="7:7" x14ac:dyDescent="0.25">
      <c r="G289" s="254"/>
    </row>
    <row r="290" spans="7:7" x14ac:dyDescent="0.25">
      <c r="G290" s="254"/>
    </row>
    <row r="291" spans="7:7" x14ac:dyDescent="0.25">
      <c r="G291" s="254"/>
    </row>
    <row r="292" spans="7:7" x14ac:dyDescent="0.25">
      <c r="G292" s="254"/>
    </row>
    <row r="293" spans="7:7" x14ac:dyDescent="0.25">
      <c r="G293" s="254"/>
    </row>
    <row r="294" spans="7:7" x14ac:dyDescent="0.25">
      <c r="G294" s="254"/>
    </row>
    <row r="295" spans="7:7" x14ac:dyDescent="0.25">
      <c r="G295" s="254"/>
    </row>
    <row r="296" spans="7:7" x14ac:dyDescent="0.25">
      <c r="G296" s="254"/>
    </row>
    <row r="297" spans="7:7" x14ac:dyDescent="0.25">
      <c r="G297" s="254"/>
    </row>
    <row r="298" spans="7:7" x14ac:dyDescent="0.25">
      <c r="G298" s="254"/>
    </row>
    <row r="299" spans="7:7" x14ac:dyDescent="0.25">
      <c r="G299" s="254"/>
    </row>
    <row r="300" spans="7:7" x14ac:dyDescent="0.25">
      <c r="G300" s="254"/>
    </row>
    <row r="301" spans="7:7" x14ac:dyDescent="0.25">
      <c r="G301" s="254"/>
    </row>
    <row r="302" spans="7:7" x14ac:dyDescent="0.25">
      <c r="G302" s="254"/>
    </row>
    <row r="303" spans="7:7" x14ac:dyDescent="0.25">
      <c r="G303" s="254"/>
    </row>
    <row r="304" spans="7:7" x14ac:dyDescent="0.25">
      <c r="G304" s="254"/>
    </row>
    <row r="305" spans="7:7" x14ac:dyDescent="0.25">
      <c r="G305" s="254"/>
    </row>
    <row r="306" spans="7:7" x14ac:dyDescent="0.25">
      <c r="G306" s="254"/>
    </row>
    <row r="307" spans="7:7" x14ac:dyDescent="0.25">
      <c r="G307" s="254"/>
    </row>
    <row r="308" spans="7:7" x14ac:dyDescent="0.25">
      <c r="G308" s="254"/>
    </row>
    <row r="309" spans="7:7" x14ac:dyDescent="0.25">
      <c r="G309" s="254"/>
    </row>
    <row r="310" spans="7:7" x14ac:dyDescent="0.25">
      <c r="G310" s="254"/>
    </row>
    <row r="311" spans="7:7" x14ac:dyDescent="0.25">
      <c r="G311" s="254"/>
    </row>
    <row r="312" spans="7:7" x14ac:dyDescent="0.25">
      <c r="G312" s="254"/>
    </row>
    <row r="313" spans="7:7" x14ac:dyDescent="0.25">
      <c r="G313" s="254"/>
    </row>
    <row r="314" spans="7:7" x14ac:dyDescent="0.25">
      <c r="G314" s="254"/>
    </row>
    <row r="315" spans="7:7" x14ac:dyDescent="0.25">
      <c r="G315" s="254"/>
    </row>
    <row r="316" spans="7:7" x14ac:dyDescent="0.25">
      <c r="G316" s="254"/>
    </row>
    <row r="317" spans="7:7" x14ac:dyDescent="0.25">
      <c r="G317" s="254"/>
    </row>
    <row r="318" spans="7:7" x14ac:dyDescent="0.25">
      <c r="G318" s="254"/>
    </row>
    <row r="319" spans="7:7" x14ac:dyDescent="0.25">
      <c r="G319" s="254"/>
    </row>
    <row r="320" spans="7:7" x14ac:dyDescent="0.25">
      <c r="G320" s="254"/>
    </row>
    <row r="321" spans="7:7" x14ac:dyDescent="0.25">
      <c r="G321" s="254"/>
    </row>
    <row r="322" spans="7:7" x14ac:dyDescent="0.25">
      <c r="G322" s="254"/>
    </row>
    <row r="323" spans="7:7" x14ac:dyDescent="0.25">
      <c r="G323" s="254"/>
    </row>
    <row r="324" spans="7:7" x14ac:dyDescent="0.25">
      <c r="G324" s="254"/>
    </row>
    <row r="325" spans="7:7" x14ac:dyDescent="0.25">
      <c r="G325" s="254"/>
    </row>
    <row r="326" spans="7:7" x14ac:dyDescent="0.25">
      <c r="G326" s="254"/>
    </row>
    <row r="327" spans="7:7" x14ac:dyDescent="0.25">
      <c r="G327" s="254"/>
    </row>
    <row r="328" spans="7:7" x14ac:dyDescent="0.25">
      <c r="G328" s="254"/>
    </row>
    <row r="329" spans="7:7" x14ac:dyDescent="0.25">
      <c r="G329" s="254"/>
    </row>
    <row r="330" spans="7:7" x14ac:dyDescent="0.25">
      <c r="G330" s="254"/>
    </row>
    <row r="331" spans="7:7" x14ac:dyDescent="0.25">
      <c r="G331" s="254"/>
    </row>
    <row r="332" spans="7:7" x14ac:dyDescent="0.25">
      <c r="G332" s="254"/>
    </row>
    <row r="333" spans="7:7" x14ac:dyDescent="0.25">
      <c r="G333" s="254"/>
    </row>
    <row r="334" spans="7:7" x14ac:dyDescent="0.25">
      <c r="G334" s="254"/>
    </row>
    <row r="335" spans="7:7" x14ac:dyDescent="0.25">
      <c r="G335" s="254"/>
    </row>
    <row r="336" spans="7:7" x14ac:dyDescent="0.25">
      <c r="G336" s="254"/>
    </row>
    <row r="337" spans="7:7" x14ac:dyDescent="0.25">
      <c r="G337" s="254"/>
    </row>
    <row r="338" spans="7:7" x14ac:dyDescent="0.25">
      <c r="G338" s="254"/>
    </row>
    <row r="339" spans="7:7" x14ac:dyDescent="0.25">
      <c r="G339" s="254"/>
    </row>
    <row r="340" spans="7:7" x14ac:dyDescent="0.25">
      <c r="G340" s="254"/>
    </row>
    <row r="341" spans="7:7" x14ac:dyDescent="0.25">
      <c r="G341" s="254"/>
    </row>
    <row r="342" spans="7:7" x14ac:dyDescent="0.25">
      <c r="G342" s="254"/>
    </row>
    <row r="343" spans="7:7" x14ac:dyDescent="0.25">
      <c r="G343" s="254"/>
    </row>
    <row r="344" spans="7:7" x14ac:dyDescent="0.25">
      <c r="G344" s="254"/>
    </row>
    <row r="345" spans="7:7" x14ac:dyDescent="0.25">
      <c r="G345" s="254"/>
    </row>
    <row r="346" spans="7:7" x14ac:dyDescent="0.25">
      <c r="G346" s="254"/>
    </row>
    <row r="347" spans="7:7" x14ac:dyDescent="0.25">
      <c r="G347" s="254"/>
    </row>
    <row r="348" spans="7:7" x14ac:dyDescent="0.25">
      <c r="G348" s="254"/>
    </row>
    <row r="349" spans="7:7" x14ac:dyDescent="0.25">
      <c r="G349" s="254"/>
    </row>
    <row r="350" spans="7:7" x14ac:dyDescent="0.25">
      <c r="G350" s="254"/>
    </row>
    <row r="351" spans="7:7" x14ac:dyDescent="0.25">
      <c r="G351" s="254"/>
    </row>
    <row r="352" spans="7:7" x14ac:dyDescent="0.25">
      <c r="G352" s="254"/>
    </row>
    <row r="353" spans="7:7" x14ac:dyDescent="0.25">
      <c r="G353" s="254"/>
    </row>
    <row r="354" spans="7:7" x14ac:dyDescent="0.25">
      <c r="G354" s="254"/>
    </row>
    <row r="355" spans="7:7" x14ac:dyDescent="0.25">
      <c r="G355" s="254"/>
    </row>
    <row r="356" spans="7:7" x14ac:dyDescent="0.25">
      <c r="G356" s="254"/>
    </row>
    <row r="357" spans="7:7" x14ac:dyDescent="0.25">
      <c r="G357" s="254"/>
    </row>
    <row r="358" spans="7:7" x14ac:dyDescent="0.25">
      <c r="G358" s="254"/>
    </row>
    <row r="359" spans="7:7" x14ac:dyDescent="0.25">
      <c r="G359" s="254"/>
    </row>
    <row r="360" spans="7:7" x14ac:dyDescent="0.25">
      <c r="G360" s="254"/>
    </row>
    <row r="361" spans="7:7" x14ac:dyDescent="0.25">
      <c r="G361" s="254"/>
    </row>
    <row r="362" spans="7:7" x14ac:dyDescent="0.25">
      <c r="G362" s="254"/>
    </row>
    <row r="363" spans="7:7" x14ac:dyDescent="0.25">
      <c r="G363" s="254"/>
    </row>
    <row r="364" spans="7:7" x14ac:dyDescent="0.25">
      <c r="G364" s="254"/>
    </row>
    <row r="365" spans="7:7" x14ac:dyDescent="0.25">
      <c r="G365" s="254"/>
    </row>
    <row r="366" spans="7:7" x14ac:dyDescent="0.25">
      <c r="G366" s="254"/>
    </row>
    <row r="367" spans="7:7" x14ac:dyDescent="0.25">
      <c r="G367" s="254"/>
    </row>
    <row r="368" spans="7:7" x14ac:dyDescent="0.25">
      <c r="G368" s="254"/>
    </row>
    <row r="369" spans="7:7" x14ac:dyDescent="0.25">
      <c r="G369" s="254"/>
    </row>
    <row r="370" spans="7:7" x14ac:dyDescent="0.25">
      <c r="G370" s="254"/>
    </row>
    <row r="371" spans="7:7" x14ac:dyDescent="0.25">
      <c r="G371" s="254"/>
    </row>
    <row r="372" spans="7:7" x14ac:dyDescent="0.25">
      <c r="G372" s="254"/>
    </row>
    <row r="373" spans="7:7" x14ac:dyDescent="0.25">
      <c r="G373" s="254"/>
    </row>
    <row r="374" spans="7:7" x14ac:dyDescent="0.25">
      <c r="G374" s="254"/>
    </row>
    <row r="375" spans="7:7" x14ac:dyDescent="0.25">
      <c r="G375" s="254"/>
    </row>
    <row r="376" spans="7:7" x14ac:dyDescent="0.25">
      <c r="G376" s="254"/>
    </row>
    <row r="377" spans="7:7" x14ac:dyDescent="0.25">
      <c r="G377" s="254"/>
    </row>
    <row r="378" spans="7:7" x14ac:dyDescent="0.25">
      <c r="G378" s="254"/>
    </row>
    <row r="379" spans="7:7" x14ac:dyDescent="0.25">
      <c r="G379" s="254"/>
    </row>
    <row r="380" spans="7:7" x14ac:dyDescent="0.25">
      <c r="G380" s="254"/>
    </row>
    <row r="381" spans="7:7" x14ac:dyDescent="0.25">
      <c r="G381" s="254"/>
    </row>
    <row r="382" spans="7:7" x14ac:dyDescent="0.25">
      <c r="G382" s="254"/>
    </row>
    <row r="383" spans="7:7" x14ac:dyDescent="0.25">
      <c r="G383" s="254"/>
    </row>
    <row r="384" spans="7:7" x14ac:dyDescent="0.25">
      <c r="G384" s="254"/>
    </row>
    <row r="385" spans="7:7" x14ac:dyDescent="0.25">
      <c r="G385" s="254"/>
    </row>
    <row r="386" spans="7:7" x14ac:dyDescent="0.25">
      <c r="G386" s="254"/>
    </row>
    <row r="387" spans="7:7" x14ac:dyDescent="0.25">
      <c r="G387" s="254"/>
    </row>
    <row r="388" spans="7:7" x14ac:dyDescent="0.25">
      <c r="G388" s="254"/>
    </row>
    <row r="389" spans="7:7" x14ac:dyDescent="0.25">
      <c r="G389" s="254"/>
    </row>
    <row r="390" spans="7:7" x14ac:dyDescent="0.25">
      <c r="G390" s="254"/>
    </row>
    <row r="391" spans="7:7" x14ac:dyDescent="0.25">
      <c r="G391" s="254"/>
    </row>
    <row r="392" spans="7:7" x14ac:dyDescent="0.25">
      <c r="G392" s="254"/>
    </row>
    <row r="393" spans="7:7" x14ac:dyDescent="0.25">
      <c r="G393" s="254"/>
    </row>
    <row r="394" spans="7:7" x14ac:dyDescent="0.25">
      <c r="G394" s="254"/>
    </row>
    <row r="395" spans="7:7" x14ac:dyDescent="0.25">
      <c r="G395" s="254"/>
    </row>
    <row r="396" spans="7:7" x14ac:dyDescent="0.25">
      <c r="G396" s="254"/>
    </row>
    <row r="397" spans="7:7" x14ac:dyDescent="0.25">
      <c r="G397" s="254"/>
    </row>
    <row r="398" spans="7:7" x14ac:dyDescent="0.25">
      <c r="G398" s="254"/>
    </row>
    <row r="399" spans="7:7" x14ac:dyDescent="0.25">
      <c r="G399" s="254"/>
    </row>
    <row r="400" spans="7:7" x14ac:dyDescent="0.25">
      <c r="G400" s="254"/>
    </row>
    <row r="401" spans="7:7" x14ac:dyDescent="0.25">
      <c r="G401" s="254"/>
    </row>
    <row r="402" spans="7:7" x14ac:dyDescent="0.25">
      <c r="G402" s="254"/>
    </row>
    <row r="403" spans="7:7" x14ac:dyDescent="0.25">
      <c r="G403" s="254"/>
    </row>
    <row r="404" spans="7:7" x14ac:dyDescent="0.25">
      <c r="G404" s="254"/>
    </row>
    <row r="405" spans="7:7" x14ac:dyDescent="0.25">
      <c r="G405" s="254"/>
    </row>
    <row r="406" spans="7:7" x14ac:dyDescent="0.25">
      <c r="G406" s="254"/>
    </row>
    <row r="407" spans="7:7" x14ac:dyDescent="0.25">
      <c r="G407" s="254"/>
    </row>
    <row r="408" spans="7:7" x14ac:dyDescent="0.25">
      <c r="G408" s="254"/>
    </row>
    <row r="409" spans="7:7" x14ac:dyDescent="0.25">
      <c r="G409" s="254"/>
    </row>
    <row r="410" spans="7:7" x14ac:dyDescent="0.25">
      <c r="G410" s="254"/>
    </row>
    <row r="411" spans="7:7" x14ac:dyDescent="0.25">
      <c r="G411" s="254"/>
    </row>
    <row r="412" spans="7:7" x14ac:dyDescent="0.25">
      <c r="G412" s="254"/>
    </row>
    <row r="413" spans="7:7" x14ac:dyDescent="0.25">
      <c r="G413" s="254"/>
    </row>
    <row r="414" spans="7:7" x14ac:dyDescent="0.25">
      <c r="G414" s="254"/>
    </row>
    <row r="415" spans="7:7" x14ac:dyDescent="0.25">
      <c r="G415" s="254"/>
    </row>
    <row r="416" spans="7:7" x14ac:dyDescent="0.25">
      <c r="G416" s="254"/>
    </row>
    <row r="417" spans="7:7" x14ac:dyDescent="0.25">
      <c r="G417" s="254"/>
    </row>
    <row r="418" spans="7:7" x14ac:dyDescent="0.25">
      <c r="G418" s="254"/>
    </row>
    <row r="419" spans="7:7" x14ac:dyDescent="0.25">
      <c r="G419" s="254"/>
    </row>
    <row r="420" spans="7:7" x14ac:dyDescent="0.25">
      <c r="G420" s="254"/>
    </row>
    <row r="421" spans="7:7" x14ac:dyDescent="0.25">
      <c r="G421" s="254"/>
    </row>
    <row r="422" spans="7:7" x14ac:dyDescent="0.25">
      <c r="G422" s="254"/>
    </row>
    <row r="423" spans="7:7" x14ac:dyDescent="0.25">
      <c r="G423" s="254"/>
    </row>
    <row r="424" spans="7:7" x14ac:dyDescent="0.25">
      <c r="G424" s="254"/>
    </row>
    <row r="425" spans="7:7" x14ac:dyDescent="0.25">
      <c r="G425" s="254"/>
    </row>
    <row r="426" spans="7:7" x14ac:dyDescent="0.25">
      <c r="G426" s="254"/>
    </row>
    <row r="427" spans="7:7" x14ac:dyDescent="0.25">
      <c r="G427" s="254"/>
    </row>
    <row r="428" spans="7:7" x14ac:dyDescent="0.25">
      <c r="G428" s="254"/>
    </row>
    <row r="429" spans="7:7" x14ac:dyDescent="0.25">
      <c r="G429" s="254"/>
    </row>
    <row r="430" spans="7:7" x14ac:dyDescent="0.25">
      <c r="G430" s="254"/>
    </row>
    <row r="431" spans="7:7" x14ac:dyDescent="0.25">
      <c r="G431" s="254"/>
    </row>
    <row r="432" spans="7:7" x14ac:dyDescent="0.25">
      <c r="G432" s="254"/>
    </row>
    <row r="433" spans="7:7" x14ac:dyDescent="0.25">
      <c r="G433" s="254"/>
    </row>
    <row r="434" spans="7:7" x14ac:dyDescent="0.25">
      <c r="G434" s="254"/>
    </row>
    <row r="435" spans="7:7" x14ac:dyDescent="0.25">
      <c r="G435" s="254"/>
    </row>
    <row r="436" spans="7:7" x14ac:dyDescent="0.25">
      <c r="G436" s="254"/>
    </row>
    <row r="437" spans="7:7" x14ac:dyDescent="0.25">
      <c r="G437" s="254"/>
    </row>
    <row r="438" spans="7:7" x14ac:dyDescent="0.25">
      <c r="G438" s="254"/>
    </row>
    <row r="439" spans="7:7" x14ac:dyDescent="0.25">
      <c r="G439" s="254"/>
    </row>
    <row r="440" spans="7:7" x14ac:dyDescent="0.25">
      <c r="G440" s="254"/>
    </row>
    <row r="441" spans="7:7" x14ac:dyDescent="0.25">
      <c r="G441" s="254"/>
    </row>
    <row r="442" spans="7:7" x14ac:dyDescent="0.25">
      <c r="G442" s="254"/>
    </row>
    <row r="443" spans="7:7" x14ac:dyDescent="0.25">
      <c r="G443" s="254"/>
    </row>
    <row r="444" spans="7:7" x14ac:dyDescent="0.25">
      <c r="G444" s="254"/>
    </row>
    <row r="445" spans="7:7" x14ac:dyDescent="0.25">
      <c r="G445" s="254"/>
    </row>
    <row r="446" spans="7:7" x14ac:dyDescent="0.25">
      <c r="G446" s="254"/>
    </row>
    <row r="447" spans="7:7" x14ac:dyDescent="0.25">
      <c r="G447" s="254"/>
    </row>
    <row r="448" spans="7:7" x14ac:dyDescent="0.25">
      <c r="G448" s="254"/>
    </row>
    <row r="449" spans="7:7" x14ac:dyDescent="0.25">
      <c r="G449" s="254"/>
    </row>
    <row r="450" spans="7:7" x14ac:dyDescent="0.25">
      <c r="G450" s="254"/>
    </row>
    <row r="451" spans="7:7" x14ac:dyDescent="0.25">
      <c r="G451" s="254"/>
    </row>
    <row r="452" spans="7:7" x14ac:dyDescent="0.25">
      <c r="G452" s="254"/>
    </row>
    <row r="453" spans="7:7" x14ac:dyDescent="0.25">
      <c r="G453" s="254"/>
    </row>
    <row r="454" spans="7:7" x14ac:dyDescent="0.25">
      <c r="G454" s="254"/>
    </row>
    <row r="455" spans="7:7" x14ac:dyDescent="0.25">
      <c r="G455" s="254"/>
    </row>
    <row r="456" spans="7:7" x14ac:dyDescent="0.25">
      <c r="G456" s="254"/>
    </row>
    <row r="457" spans="7:7" x14ac:dyDescent="0.25">
      <c r="G457" s="254"/>
    </row>
    <row r="458" spans="7:7" x14ac:dyDescent="0.25">
      <c r="G458" s="254"/>
    </row>
    <row r="459" spans="7:7" x14ac:dyDescent="0.25">
      <c r="G459" s="254"/>
    </row>
    <row r="460" spans="7:7" x14ac:dyDescent="0.25">
      <c r="G460" s="254"/>
    </row>
    <row r="461" spans="7:7" x14ac:dyDescent="0.25">
      <c r="G461" s="254"/>
    </row>
    <row r="462" spans="7:7" x14ac:dyDescent="0.25">
      <c r="G462" s="254"/>
    </row>
    <row r="463" spans="7:7" x14ac:dyDescent="0.25">
      <c r="G463" s="254"/>
    </row>
    <row r="464" spans="7:7" x14ac:dyDescent="0.25">
      <c r="G464" s="254"/>
    </row>
    <row r="465" spans="7:7" x14ac:dyDescent="0.25">
      <c r="G465" s="254"/>
    </row>
    <row r="466" spans="7:7" x14ac:dyDescent="0.25">
      <c r="G466" s="254"/>
    </row>
    <row r="467" spans="7:7" x14ac:dyDescent="0.25">
      <c r="G467" s="254"/>
    </row>
    <row r="468" spans="7:7" x14ac:dyDescent="0.25">
      <c r="G468" s="254"/>
    </row>
    <row r="469" spans="7:7" x14ac:dyDescent="0.25">
      <c r="G469" s="254"/>
    </row>
    <row r="470" spans="7:7" x14ac:dyDescent="0.25">
      <c r="G470" s="254"/>
    </row>
    <row r="471" spans="7:7" x14ac:dyDescent="0.25">
      <c r="G471" s="254"/>
    </row>
    <row r="472" spans="7:7" x14ac:dyDescent="0.25">
      <c r="G472" s="254"/>
    </row>
    <row r="473" spans="7:7" x14ac:dyDescent="0.25">
      <c r="G473" s="254"/>
    </row>
    <row r="474" spans="7:7" x14ac:dyDescent="0.25">
      <c r="G474" s="254"/>
    </row>
    <row r="475" spans="7:7" x14ac:dyDescent="0.25">
      <c r="G475" s="254"/>
    </row>
    <row r="476" spans="7:7" x14ac:dyDescent="0.25">
      <c r="G476" s="254"/>
    </row>
    <row r="477" spans="7:7" x14ac:dyDescent="0.25">
      <c r="G477" s="254"/>
    </row>
    <row r="478" spans="7:7" x14ac:dyDescent="0.25">
      <c r="G478" s="254"/>
    </row>
    <row r="479" spans="7:7" x14ac:dyDescent="0.25">
      <c r="G479" s="254"/>
    </row>
    <row r="480" spans="7:7" x14ac:dyDescent="0.25">
      <c r="G480" s="254"/>
    </row>
    <row r="481" spans="7:7" x14ac:dyDescent="0.25">
      <c r="G481" s="254"/>
    </row>
    <row r="482" spans="7:7" x14ac:dyDescent="0.25">
      <c r="G482" s="254"/>
    </row>
    <row r="483" spans="7:7" x14ac:dyDescent="0.25">
      <c r="G483" s="254"/>
    </row>
    <row r="484" spans="7:7" x14ac:dyDescent="0.25">
      <c r="G484" s="254"/>
    </row>
    <row r="485" spans="7:7" x14ac:dyDescent="0.25">
      <c r="G485" s="254"/>
    </row>
    <row r="486" spans="7:7" x14ac:dyDescent="0.25">
      <c r="G486" s="254"/>
    </row>
    <row r="487" spans="7:7" x14ac:dyDescent="0.25">
      <c r="G487" s="254"/>
    </row>
    <row r="488" spans="7:7" x14ac:dyDescent="0.25">
      <c r="G488" s="254"/>
    </row>
    <row r="489" spans="7:7" x14ac:dyDescent="0.25">
      <c r="G489" s="254"/>
    </row>
    <row r="490" spans="7:7" x14ac:dyDescent="0.25">
      <c r="G490" s="254"/>
    </row>
    <row r="491" spans="7:7" x14ac:dyDescent="0.25">
      <c r="G491" s="254"/>
    </row>
    <row r="492" spans="7:7" x14ac:dyDescent="0.25">
      <c r="G492" s="254"/>
    </row>
    <row r="493" spans="7:7" x14ac:dyDescent="0.25">
      <c r="G493" s="254"/>
    </row>
    <row r="494" spans="7:7" x14ac:dyDescent="0.25">
      <c r="G494" s="254"/>
    </row>
    <row r="495" spans="7:7" x14ac:dyDescent="0.25">
      <c r="G495" s="254"/>
    </row>
    <row r="496" spans="7:7" x14ac:dyDescent="0.25">
      <c r="G496" s="254"/>
    </row>
    <row r="497" spans="7:7" x14ac:dyDescent="0.25">
      <c r="G497" s="254"/>
    </row>
    <row r="498" spans="7:7" x14ac:dyDescent="0.25">
      <c r="G498" s="254"/>
    </row>
    <row r="499" spans="7:7" x14ac:dyDescent="0.25">
      <c r="G499" s="254"/>
    </row>
    <row r="500" spans="7:7" x14ac:dyDescent="0.25">
      <c r="G500" s="254"/>
    </row>
    <row r="501" spans="7:7" x14ac:dyDescent="0.25">
      <c r="G501" s="254"/>
    </row>
    <row r="502" spans="7:7" x14ac:dyDescent="0.25">
      <c r="G502" s="254"/>
    </row>
    <row r="503" spans="7:7" x14ac:dyDescent="0.25">
      <c r="G503" s="254"/>
    </row>
    <row r="504" spans="7:7" x14ac:dyDescent="0.25">
      <c r="G504" s="254"/>
    </row>
    <row r="505" spans="7:7" x14ac:dyDescent="0.25">
      <c r="G505" s="254"/>
    </row>
    <row r="506" spans="7:7" x14ac:dyDescent="0.25">
      <c r="G506" s="254"/>
    </row>
    <row r="507" spans="7:7" x14ac:dyDescent="0.25">
      <c r="G507" s="254"/>
    </row>
    <row r="508" spans="7:7" x14ac:dyDescent="0.25">
      <c r="G508" s="254"/>
    </row>
    <row r="509" spans="7:7" x14ac:dyDescent="0.25">
      <c r="G509" s="254"/>
    </row>
    <row r="510" spans="7:7" x14ac:dyDescent="0.25">
      <c r="G510" s="254"/>
    </row>
    <row r="511" spans="7:7" x14ac:dyDescent="0.25">
      <c r="G511" s="254"/>
    </row>
    <row r="512" spans="7:7" x14ac:dyDescent="0.25">
      <c r="G512" s="254"/>
    </row>
    <row r="513" spans="7:7" x14ac:dyDescent="0.25">
      <c r="G513" s="254"/>
    </row>
    <row r="514" spans="7:7" x14ac:dyDescent="0.25">
      <c r="G514" s="254"/>
    </row>
    <row r="515" spans="7:7" x14ac:dyDescent="0.25">
      <c r="G515" s="254"/>
    </row>
    <row r="516" spans="7:7" x14ac:dyDescent="0.25">
      <c r="G516" s="254"/>
    </row>
    <row r="517" spans="7:7" x14ac:dyDescent="0.25">
      <c r="G517" s="254"/>
    </row>
    <row r="518" spans="7:7" x14ac:dyDescent="0.25">
      <c r="G518" s="254"/>
    </row>
    <row r="519" spans="7:7" x14ac:dyDescent="0.25">
      <c r="G519" s="254"/>
    </row>
    <row r="520" spans="7:7" x14ac:dyDescent="0.25">
      <c r="G520" s="254"/>
    </row>
    <row r="521" spans="7:7" x14ac:dyDescent="0.25">
      <c r="G521" s="254"/>
    </row>
    <row r="522" spans="7:7" x14ac:dyDescent="0.25">
      <c r="G522" s="254"/>
    </row>
    <row r="523" spans="7:7" x14ac:dyDescent="0.25">
      <c r="G523" s="254"/>
    </row>
    <row r="524" spans="7:7" x14ac:dyDescent="0.25">
      <c r="G524" s="254"/>
    </row>
    <row r="525" spans="7:7" x14ac:dyDescent="0.25">
      <c r="G525" s="254"/>
    </row>
    <row r="526" spans="7:7" x14ac:dyDescent="0.25">
      <c r="G526" s="254"/>
    </row>
    <row r="527" spans="7:7" x14ac:dyDescent="0.25">
      <c r="G527" s="254"/>
    </row>
    <row r="528" spans="7:7" x14ac:dyDescent="0.25">
      <c r="G528" s="254"/>
    </row>
    <row r="529" spans="7:7" x14ac:dyDescent="0.25">
      <c r="G529" s="254"/>
    </row>
    <row r="530" spans="7:7" x14ac:dyDescent="0.25">
      <c r="G530" s="254"/>
    </row>
    <row r="531" spans="7:7" x14ac:dyDescent="0.25">
      <c r="G531" s="254"/>
    </row>
    <row r="532" spans="7:7" x14ac:dyDescent="0.25">
      <c r="G532" s="254"/>
    </row>
    <row r="533" spans="7:7" x14ac:dyDescent="0.25">
      <c r="G533" s="254"/>
    </row>
    <row r="534" spans="7:7" x14ac:dyDescent="0.25">
      <c r="G534" s="254"/>
    </row>
    <row r="535" spans="7:7" x14ac:dyDescent="0.25">
      <c r="G535" s="254"/>
    </row>
    <row r="536" spans="7:7" x14ac:dyDescent="0.25">
      <c r="G536" s="254"/>
    </row>
    <row r="537" spans="7:7" x14ac:dyDescent="0.25">
      <c r="G537" s="254"/>
    </row>
    <row r="538" spans="7:7" x14ac:dyDescent="0.25">
      <c r="G538" s="254"/>
    </row>
    <row r="539" spans="7:7" x14ac:dyDescent="0.25">
      <c r="G539" s="254"/>
    </row>
    <row r="540" spans="7:7" x14ac:dyDescent="0.25">
      <c r="G540" s="254"/>
    </row>
    <row r="541" spans="7:7" x14ac:dyDescent="0.25">
      <c r="G541" s="254"/>
    </row>
    <row r="542" spans="7:7" x14ac:dyDescent="0.25">
      <c r="G542" s="254"/>
    </row>
    <row r="543" spans="7:7" x14ac:dyDescent="0.25">
      <c r="G543" s="254"/>
    </row>
    <row r="544" spans="7:7" x14ac:dyDescent="0.25">
      <c r="G544" s="254"/>
    </row>
    <row r="545" spans="7:7" x14ac:dyDescent="0.25">
      <c r="G545" s="254"/>
    </row>
    <row r="546" spans="7:7" x14ac:dyDescent="0.25">
      <c r="G546" s="254"/>
    </row>
    <row r="547" spans="7:7" x14ac:dyDescent="0.25">
      <c r="G547" s="254"/>
    </row>
    <row r="548" spans="7:7" x14ac:dyDescent="0.25">
      <c r="G548" s="254"/>
    </row>
    <row r="549" spans="7:7" x14ac:dyDescent="0.25">
      <c r="G549" s="254"/>
    </row>
    <row r="550" spans="7:7" x14ac:dyDescent="0.25">
      <c r="G550" s="254"/>
    </row>
    <row r="551" spans="7:7" x14ac:dyDescent="0.25">
      <c r="G551" s="254"/>
    </row>
    <row r="552" spans="7:7" x14ac:dyDescent="0.25">
      <c r="G552" s="254"/>
    </row>
    <row r="553" spans="7:7" x14ac:dyDescent="0.25">
      <c r="G553" s="254"/>
    </row>
    <row r="554" spans="7:7" x14ac:dyDescent="0.25">
      <c r="G554" s="254"/>
    </row>
    <row r="555" spans="7:7" x14ac:dyDescent="0.25">
      <c r="G555" s="254"/>
    </row>
    <row r="556" spans="7:7" x14ac:dyDescent="0.25">
      <c r="G556" s="254"/>
    </row>
    <row r="557" spans="7:7" x14ac:dyDescent="0.25">
      <c r="G557" s="254"/>
    </row>
    <row r="558" spans="7:7" x14ac:dyDescent="0.25">
      <c r="G558" s="254"/>
    </row>
    <row r="559" spans="7:7" x14ac:dyDescent="0.25">
      <c r="G559" s="254"/>
    </row>
    <row r="560" spans="7:7" x14ac:dyDescent="0.25">
      <c r="G560" s="254"/>
    </row>
    <row r="561" spans="7:7" x14ac:dyDescent="0.25">
      <c r="G561" s="254"/>
    </row>
    <row r="562" spans="7:7" x14ac:dyDescent="0.25">
      <c r="G562" s="254"/>
    </row>
    <row r="563" spans="7:7" x14ac:dyDescent="0.25">
      <c r="G563" s="254"/>
    </row>
    <row r="564" spans="7:7" x14ac:dyDescent="0.25">
      <c r="G564" s="254"/>
    </row>
    <row r="565" spans="7:7" x14ac:dyDescent="0.25">
      <c r="G565" s="254"/>
    </row>
    <row r="566" spans="7:7" x14ac:dyDescent="0.25">
      <c r="G566" s="254"/>
    </row>
    <row r="567" spans="7:7" x14ac:dyDescent="0.25">
      <c r="G567" s="254"/>
    </row>
    <row r="568" spans="7:7" x14ac:dyDescent="0.25">
      <c r="G568" s="254"/>
    </row>
    <row r="569" spans="7:7" x14ac:dyDescent="0.25">
      <c r="G569" s="254"/>
    </row>
    <row r="570" spans="7:7" x14ac:dyDescent="0.25">
      <c r="G570" s="254"/>
    </row>
    <row r="571" spans="7:7" x14ac:dyDescent="0.25">
      <c r="G571" s="254"/>
    </row>
    <row r="572" spans="7:7" x14ac:dyDescent="0.25">
      <c r="G572" s="254"/>
    </row>
    <row r="573" spans="7:7" x14ac:dyDescent="0.25">
      <c r="G573" s="254"/>
    </row>
    <row r="574" spans="7:7" x14ac:dyDescent="0.25">
      <c r="G574" s="254"/>
    </row>
    <row r="575" spans="7:7" x14ac:dyDescent="0.25">
      <c r="G575" s="254"/>
    </row>
    <row r="576" spans="7:7" x14ac:dyDescent="0.25">
      <c r="G576" s="254"/>
    </row>
    <row r="577" spans="7:7" x14ac:dyDescent="0.25">
      <c r="G577" s="254"/>
    </row>
    <row r="578" spans="7:7" x14ac:dyDescent="0.25">
      <c r="G578" s="254"/>
    </row>
    <row r="579" spans="7:7" x14ac:dyDescent="0.25">
      <c r="G579" s="254"/>
    </row>
    <row r="580" spans="7:7" x14ac:dyDescent="0.25">
      <c r="G580" s="254"/>
    </row>
    <row r="581" spans="7:7" x14ac:dyDescent="0.25">
      <c r="G581" s="254"/>
    </row>
    <row r="582" spans="7:7" x14ac:dyDescent="0.25">
      <c r="G582" s="254"/>
    </row>
    <row r="583" spans="7:7" x14ac:dyDescent="0.25">
      <c r="G583" s="254"/>
    </row>
    <row r="584" spans="7:7" x14ac:dyDescent="0.25">
      <c r="G584" s="254"/>
    </row>
    <row r="585" spans="7:7" x14ac:dyDescent="0.25">
      <c r="G585" s="254"/>
    </row>
    <row r="586" spans="7:7" x14ac:dyDescent="0.25">
      <c r="G586" s="254"/>
    </row>
    <row r="587" spans="7:7" x14ac:dyDescent="0.25">
      <c r="G587" s="254"/>
    </row>
    <row r="588" spans="7:7" x14ac:dyDescent="0.25">
      <c r="G588" s="254"/>
    </row>
    <row r="589" spans="7:7" x14ac:dyDescent="0.25">
      <c r="G589" s="254"/>
    </row>
    <row r="590" spans="7:7" x14ac:dyDescent="0.25">
      <c r="G590" s="254"/>
    </row>
    <row r="591" spans="7:7" x14ac:dyDescent="0.25">
      <c r="G591" s="254"/>
    </row>
    <row r="592" spans="7:7" x14ac:dyDescent="0.25">
      <c r="G592" s="254"/>
    </row>
    <row r="593" spans="7:7" x14ac:dyDescent="0.25">
      <c r="G593" s="254"/>
    </row>
    <row r="594" spans="7:7" x14ac:dyDescent="0.25">
      <c r="G594" s="254"/>
    </row>
    <row r="595" spans="7:7" x14ac:dyDescent="0.25">
      <c r="G595" s="254"/>
    </row>
    <row r="596" spans="7:7" x14ac:dyDescent="0.25">
      <c r="G596" s="254"/>
    </row>
    <row r="597" spans="7:7" x14ac:dyDescent="0.25">
      <c r="G597" s="254"/>
    </row>
    <row r="598" spans="7:7" x14ac:dyDescent="0.25">
      <c r="G598" s="254"/>
    </row>
    <row r="599" spans="7:7" x14ac:dyDescent="0.25">
      <c r="G599" s="254"/>
    </row>
    <row r="600" spans="7:7" x14ac:dyDescent="0.25">
      <c r="G600" s="254"/>
    </row>
    <row r="601" spans="7:7" x14ac:dyDescent="0.25">
      <c r="G601" s="254"/>
    </row>
    <row r="602" spans="7:7" x14ac:dyDescent="0.25">
      <c r="G602" s="254"/>
    </row>
    <row r="603" spans="7:7" x14ac:dyDescent="0.25">
      <c r="G603" s="254"/>
    </row>
    <row r="604" spans="7:7" x14ac:dyDescent="0.25">
      <c r="G604" s="254"/>
    </row>
    <row r="605" spans="7:7" x14ac:dyDescent="0.25">
      <c r="G605" s="254"/>
    </row>
    <row r="606" spans="7:7" x14ac:dyDescent="0.25">
      <c r="G606" s="254"/>
    </row>
    <row r="607" spans="7:7" x14ac:dyDescent="0.25">
      <c r="G607" s="254"/>
    </row>
    <row r="608" spans="7:7" x14ac:dyDescent="0.25">
      <c r="G608" s="254"/>
    </row>
    <row r="609" spans="7:7" x14ac:dyDescent="0.25">
      <c r="G609" s="254"/>
    </row>
    <row r="610" spans="7:7" x14ac:dyDescent="0.25">
      <c r="G610" s="254"/>
    </row>
    <row r="611" spans="7:7" x14ac:dyDescent="0.25">
      <c r="G611" s="254"/>
    </row>
    <row r="612" spans="7:7" x14ac:dyDescent="0.25">
      <c r="G612" s="254"/>
    </row>
    <row r="613" spans="7:7" x14ac:dyDescent="0.25">
      <c r="G613" s="254"/>
    </row>
    <row r="614" spans="7:7" x14ac:dyDescent="0.25">
      <c r="G614" s="254"/>
    </row>
    <row r="615" spans="7:7" x14ac:dyDescent="0.25">
      <c r="G615" s="254"/>
    </row>
    <row r="616" spans="7:7" x14ac:dyDescent="0.25">
      <c r="G616" s="254"/>
    </row>
    <row r="617" spans="7:7" x14ac:dyDescent="0.25">
      <c r="G617" s="254"/>
    </row>
    <row r="618" spans="7:7" x14ac:dyDescent="0.25">
      <c r="G618" s="254"/>
    </row>
    <row r="619" spans="7:7" x14ac:dyDescent="0.25">
      <c r="G619" s="254"/>
    </row>
    <row r="620" spans="7:7" x14ac:dyDescent="0.25">
      <c r="G620" s="254"/>
    </row>
    <row r="621" spans="7:7" x14ac:dyDescent="0.25">
      <c r="G621" s="254"/>
    </row>
    <row r="622" spans="7:7" x14ac:dyDescent="0.25">
      <c r="G622" s="254"/>
    </row>
    <row r="623" spans="7:7" x14ac:dyDescent="0.25">
      <c r="G623" s="254"/>
    </row>
    <row r="624" spans="7:7" x14ac:dyDescent="0.25">
      <c r="G624" s="254"/>
    </row>
    <row r="625" spans="7:7" x14ac:dyDescent="0.25">
      <c r="G625" s="254"/>
    </row>
    <row r="626" spans="7:7" x14ac:dyDescent="0.25">
      <c r="G626" s="254"/>
    </row>
    <row r="627" spans="7:7" x14ac:dyDescent="0.25">
      <c r="G627" s="254"/>
    </row>
    <row r="628" spans="7:7" x14ac:dyDescent="0.25">
      <c r="G628" s="254"/>
    </row>
    <row r="629" spans="7:7" x14ac:dyDescent="0.25">
      <c r="G629" s="254"/>
    </row>
    <row r="630" spans="7:7" x14ac:dyDescent="0.25">
      <c r="G630" s="254"/>
    </row>
    <row r="631" spans="7:7" x14ac:dyDescent="0.25">
      <c r="G631" s="254"/>
    </row>
    <row r="632" spans="7:7" x14ac:dyDescent="0.25">
      <c r="G632" s="254"/>
    </row>
    <row r="633" spans="7:7" x14ac:dyDescent="0.25">
      <c r="G633" s="254"/>
    </row>
    <row r="634" spans="7:7" x14ac:dyDescent="0.25">
      <c r="G634" s="254"/>
    </row>
    <row r="635" spans="7:7" x14ac:dyDescent="0.25">
      <c r="G635" s="254"/>
    </row>
    <row r="636" spans="7:7" x14ac:dyDescent="0.25">
      <c r="G636" s="254"/>
    </row>
    <row r="637" spans="7:7" x14ac:dyDescent="0.25">
      <c r="G637" s="254"/>
    </row>
    <row r="638" spans="7:7" x14ac:dyDescent="0.25">
      <c r="G638" s="254"/>
    </row>
    <row r="639" spans="7:7" x14ac:dyDescent="0.25">
      <c r="G639" s="254"/>
    </row>
    <row r="640" spans="7:7" x14ac:dyDescent="0.25">
      <c r="G640" s="254"/>
    </row>
    <row r="641" spans="7:7" x14ac:dyDescent="0.25">
      <c r="G641" s="254"/>
    </row>
    <row r="642" spans="7:7" x14ac:dyDescent="0.25">
      <c r="G642" s="254"/>
    </row>
    <row r="643" spans="7:7" x14ac:dyDescent="0.25">
      <c r="G643" s="254"/>
    </row>
    <row r="644" spans="7:7" x14ac:dyDescent="0.25">
      <c r="G644" s="254"/>
    </row>
    <row r="645" spans="7:7" x14ac:dyDescent="0.25">
      <c r="G645" s="254"/>
    </row>
    <row r="646" spans="7:7" x14ac:dyDescent="0.25">
      <c r="G646" s="254"/>
    </row>
    <row r="647" spans="7:7" x14ac:dyDescent="0.25">
      <c r="G647" s="254"/>
    </row>
    <row r="648" spans="7:7" x14ac:dyDescent="0.25">
      <c r="G648" s="254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56"/>
  <sheetViews>
    <sheetView zoomScale="70" zoomScaleNormal="70" workbookViewId="0">
      <selection activeCell="B11" sqref="B11"/>
    </sheetView>
  </sheetViews>
  <sheetFormatPr defaultColWidth="11.453125" defaultRowHeight="12.5" x14ac:dyDescent="0.25"/>
  <cols>
    <col min="1" max="1" width="36.7265625" style="1" bestFit="1" customWidth="1"/>
    <col min="2" max="2" width="18.7265625" style="1" customWidth="1"/>
    <col min="3" max="3" width="17.7265625" style="1" customWidth="1"/>
    <col min="4" max="4" width="18.7265625" style="1" customWidth="1"/>
    <col min="5" max="5" width="21.26953125" style="1" customWidth="1"/>
    <col min="6" max="6" width="19.26953125" style="1" customWidth="1"/>
    <col min="7" max="7" width="16" style="1" customWidth="1"/>
    <col min="8" max="8" width="17.26953125" style="1" customWidth="1"/>
    <col min="9" max="9" width="10.7265625" style="1" customWidth="1"/>
    <col min="10" max="10" width="13.1796875" style="1" bestFit="1" customWidth="1"/>
    <col min="11" max="11" width="15.7265625" style="1" bestFit="1" customWidth="1"/>
    <col min="12" max="13" width="11.453125" style="1"/>
    <col min="14" max="14" width="18.26953125" style="1" bestFit="1" customWidth="1"/>
    <col min="15" max="16384" width="11.453125" style="1"/>
  </cols>
  <sheetData>
    <row r="1" spans="1:12" ht="18" customHeight="1" x14ac:dyDescent="0.25">
      <c r="A1" s="372" t="s">
        <v>197</v>
      </c>
      <c r="B1" s="373"/>
      <c r="C1" s="373"/>
      <c r="D1" s="373"/>
      <c r="E1" s="373"/>
      <c r="F1" s="373"/>
      <c r="G1" s="373"/>
      <c r="H1" s="374"/>
      <c r="I1" s="274"/>
      <c r="J1" s="274"/>
      <c r="K1" s="274"/>
      <c r="L1" s="274"/>
    </row>
    <row r="2" spans="1:12" ht="13.15" customHeight="1" x14ac:dyDescent="0.25">
      <c r="A2" s="61" t="s">
        <v>198</v>
      </c>
      <c r="B2" s="62">
        <v>2015</v>
      </c>
      <c r="C2" s="62">
        <v>2016</v>
      </c>
      <c r="D2" s="63">
        <v>2017</v>
      </c>
      <c r="E2" s="63">
        <v>2018</v>
      </c>
      <c r="F2" s="63">
        <v>2019</v>
      </c>
      <c r="G2" s="63" t="s">
        <v>36</v>
      </c>
      <c r="H2" s="70" t="s">
        <v>220</v>
      </c>
      <c r="I2" s="274"/>
      <c r="J2" s="274"/>
      <c r="K2" s="274"/>
      <c r="L2" s="274"/>
    </row>
    <row r="3" spans="1:12" ht="13.5" x14ac:dyDescent="0.3">
      <c r="A3" s="64" t="s">
        <v>199</v>
      </c>
      <c r="B3" s="259">
        <v>751016</v>
      </c>
      <c r="C3" s="65">
        <v>821050.0594646734</v>
      </c>
      <c r="D3" s="65">
        <v>945116.93536188651</v>
      </c>
      <c r="E3" s="65">
        <v>917918.8694499936</v>
      </c>
      <c r="F3" s="65">
        <v>1075933.6007561516</v>
      </c>
      <c r="G3" s="65">
        <f>'2.2. Foreninger typer'!F46</f>
        <v>1158155.2953389587</v>
      </c>
      <c r="H3" s="65">
        <f>'2.2. Foreninger typer'!G46</f>
        <v>1181365.8160146454</v>
      </c>
      <c r="I3" s="274"/>
      <c r="J3" s="8"/>
      <c r="K3" s="274"/>
      <c r="L3" s="143"/>
    </row>
    <row r="4" spans="1:12" ht="13.5" x14ac:dyDescent="0.3">
      <c r="A4" s="64" t="s">
        <v>200</v>
      </c>
      <c r="B4" s="259">
        <v>1059560</v>
      </c>
      <c r="C4" s="65">
        <v>1177021.8826191609</v>
      </c>
      <c r="D4" s="65">
        <v>1234798.8935740327</v>
      </c>
      <c r="E4" s="65">
        <v>1065845.0828130115</v>
      </c>
      <c r="F4" s="65">
        <v>1217493.5958338778</v>
      </c>
      <c r="G4" s="65">
        <f>'2.2. Foreninger typer'!F64</f>
        <v>1181438.3529763839</v>
      </c>
      <c r="H4" s="65">
        <f>'2.2. Foreninger typer'!G64</f>
        <v>1196153.3712382189</v>
      </c>
      <c r="I4" s="274"/>
      <c r="J4" s="274"/>
      <c r="K4" s="274"/>
      <c r="L4" s="274"/>
    </row>
    <row r="5" spans="1:12" ht="13.5" x14ac:dyDescent="0.3">
      <c r="A5" s="64" t="s">
        <v>201</v>
      </c>
      <c r="B5" s="259">
        <v>42359</v>
      </c>
      <c r="C5" s="65">
        <v>50097.213172867472</v>
      </c>
      <c r="D5" s="65">
        <v>55924.045016448821</v>
      </c>
      <c r="E5" s="65">
        <v>58172.573483098859</v>
      </c>
      <c r="F5" s="65">
        <v>70094.615572567433</v>
      </c>
      <c r="G5" s="65">
        <f>'2.2. Foreninger typer'!F69</f>
        <v>69075.080511447886</v>
      </c>
      <c r="H5" s="65">
        <f>'2.2. Foreninger typer'!G69</f>
        <v>71278.814156212407</v>
      </c>
      <c r="I5" s="274"/>
      <c r="J5" s="274"/>
      <c r="K5" s="274"/>
      <c r="L5" s="274"/>
    </row>
    <row r="6" spans="1:12" ht="13.5" x14ac:dyDescent="0.3">
      <c r="A6" s="72" t="s">
        <v>147</v>
      </c>
      <c r="B6" s="73">
        <v>1852934</v>
      </c>
      <c r="C6" s="74">
        <v>2048169.1552567016</v>
      </c>
      <c r="D6" s="74">
        <v>2235839.8739523683</v>
      </c>
      <c r="E6" s="74">
        <v>2041936.5257461038</v>
      </c>
      <c r="F6" s="74">
        <v>2363521.8121625972</v>
      </c>
      <c r="G6" s="121">
        <f>SUM(G3:G5)</f>
        <v>2408668.7288267906</v>
      </c>
      <c r="H6" s="121">
        <f>SUM(H3:H5)</f>
        <v>2448798.0014090766</v>
      </c>
      <c r="I6" s="274"/>
      <c r="J6" s="274"/>
      <c r="K6" s="8"/>
      <c r="L6" s="274"/>
    </row>
    <row r="7" spans="1:12" x14ac:dyDescent="0.25">
      <c r="A7" s="274"/>
      <c r="B7" s="8"/>
      <c r="C7" s="8"/>
      <c r="D7" s="8"/>
      <c r="E7" s="8"/>
      <c r="F7" s="8"/>
      <c r="G7" s="8"/>
      <c r="H7" s="8"/>
      <c r="I7" s="8"/>
      <c r="J7" s="274"/>
      <c r="K7" s="274"/>
      <c r="L7" s="274"/>
    </row>
    <row r="8" spans="1:12" ht="15" x14ac:dyDescent="0.25">
      <c r="A8" s="372" t="s">
        <v>202</v>
      </c>
      <c r="B8" s="373"/>
      <c r="C8" s="373"/>
      <c r="D8" s="373"/>
      <c r="E8" s="373"/>
      <c r="F8" s="373"/>
      <c r="G8" s="373"/>
      <c r="H8" s="374"/>
      <c r="I8" s="8"/>
      <c r="J8" s="274"/>
      <c r="K8" s="274"/>
      <c r="L8" s="274"/>
    </row>
    <row r="9" spans="1:12" ht="13.5" x14ac:dyDescent="0.25">
      <c r="A9" s="61" t="s">
        <v>198</v>
      </c>
      <c r="B9" s="62"/>
      <c r="C9" s="63"/>
      <c r="D9" s="63"/>
      <c r="E9" s="63"/>
      <c r="F9" s="63">
        <v>2019</v>
      </c>
      <c r="G9" s="63" t="s">
        <v>36</v>
      </c>
      <c r="H9" s="70" t="s">
        <v>220</v>
      </c>
      <c r="I9" s="8"/>
      <c r="J9" s="274"/>
      <c r="K9" s="274"/>
      <c r="L9" s="274"/>
    </row>
    <row r="10" spans="1:12" ht="13.5" x14ac:dyDescent="0.3">
      <c r="A10" s="64" t="s">
        <v>199</v>
      </c>
      <c r="B10" s="259"/>
      <c r="C10" s="65"/>
      <c r="D10" s="65"/>
      <c r="E10" s="65"/>
      <c r="F10" s="65">
        <v>931837.96561172768</v>
      </c>
      <c r="G10" s="65">
        <f>'2.2. Foreninger typer'!J46</f>
        <v>1001291.2567402492</v>
      </c>
      <c r="H10" s="65">
        <f>'2.2. Foreninger typer'!K46</f>
        <v>1021723.1387230548</v>
      </c>
      <c r="I10" s="274"/>
      <c r="J10" s="274"/>
      <c r="K10" s="274"/>
      <c r="L10" s="274"/>
    </row>
    <row r="11" spans="1:12" ht="13.5" x14ac:dyDescent="0.3">
      <c r="A11" s="64" t="s">
        <v>200</v>
      </c>
      <c r="B11" s="259"/>
      <c r="C11" s="65"/>
      <c r="D11" s="65"/>
      <c r="E11" s="65"/>
      <c r="F11" s="65">
        <v>1151441.9637176164</v>
      </c>
      <c r="G11" s="65">
        <f>'2.2. Foreninger typer'!J64</f>
        <v>1088662.6575518376</v>
      </c>
      <c r="H11" s="65">
        <f>'2.2. Foreninger typer'!K64</f>
        <v>1109052.7207183177</v>
      </c>
      <c r="I11" s="274"/>
      <c r="J11" s="274"/>
      <c r="K11" s="274"/>
      <c r="L11" s="274"/>
    </row>
    <row r="12" spans="1:12" ht="13.5" x14ac:dyDescent="0.3">
      <c r="A12" s="64" t="s">
        <v>201</v>
      </c>
      <c r="B12" s="259"/>
      <c r="C12" s="65"/>
      <c r="D12" s="65"/>
      <c r="E12" s="65"/>
      <c r="F12" s="65">
        <v>63645.535990672317</v>
      </c>
      <c r="G12" s="65">
        <f>'2.2. Foreninger typer'!J69</f>
        <v>63023.78058672708</v>
      </c>
      <c r="H12" s="65">
        <f>'2.2. Foreninger typer'!K69</f>
        <v>65200.324422409583</v>
      </c>
      <c r="I12" s="274"/>
      <c r="J12" s="274"/>
      <c r="K12" s="274"/>
      <c r="L12" s="274"/>
    </row>
    <row r="13" spans="1:12" ht="13.5" x14ac:dyDescent="0.3">
      <c r="A13" s="72" t="s">
        <v>147</v>
      </c>
      <c r="B13" s="73"/>
      <c r="C13" s="74"/>
      <c r="D13" s="74"/>
      <c r="E13" s="120"/>
      <c r="F13" s="120">
        <v>2146925.4653200163</v>
      </c>
      <c r="G13" s="120">
        <f>SUM(G10:G12)</f>
        <v>2152977.6948788138</v>
      </c>
      <c r="H13" s="120">
        <f>SUM(H10:H12)</f>
        <v>2195976.1838637823</v>
      </c>
      <c r="I13" s="274"/>
      <c r="J13" s="274"/>
      <c r="K13" s="274"/>
      <c r="L13" s="274"/>
    </row>
    <row r="14" spans="1:12" x14ac:dyDescent="0.25">
      <c r="A14" s="274"/>
      <c r="B14" s="8"/>
      <c r="C14" s="8"/>
      <c r="D14" s="8"/>
      <c r="E14" s="8"/>
      <c r="F14" s="8"/>
      <c r="G14" s="8"/>
      <c r="H14" s="8"/>
      <c r="I14" s="8"/>
      <c r="J14" s="274"/>
      <c r="K14" s="274"/>
      <c r="L14" s="274"/>
    </row>
    <row r="15" spans="1:12" ht="15" customHeight="1" x14ac:dyDescent="0.25">
      <c r="A15" s="372" t="s">
        <v>203</v>
      </c>
      <c r="B15" s="373"/>
      <c r="C15" s="373"/>
      <c r="D15" s="373"/>
      <c r="E15" s="373"/>
      <c r="F15" s="373"/>
      <c r="G15" s="373"/>
      <c r="H15" s="374"/>
      <c r="I15" s="274"/>
      <c r="J15" s="274"/>
      <c r="K15" s="274"/>
      <c r="L15" s="274"/>
    </row>
    <row r="16" spans="1:12" ht="12.75" customHeight="1" x14ac:dyDescent="0.25">
      <c r="A16" s="66" t="s">
        <v>198</v>
      </c>
      <c r="B16" s="67">
        <v>2016</v>
      </c>
      <c r="C16" s="67">
        <v>2017</v>
      </c>
      <c r="D16" s="67">
        <v>2018</v>
      </c>
      <c r="E16" s="67">
        <v>2019</v>
      </c>
      <c r="F16" s="63" t="s">
        <v>36</v>
      </c>
      <c r="G16" s="70" t="s">
        <v>220</v>
      </c>
      <c r="H16" s="67" t="s">
        <v>88</v>
      </c>
      <c r="I16" s="274"/>
      <c r="J16" s="274"/>
      <c r="K16" s="274"/>
      <c r="L16" s="274"/>
    </row>
    <row r="17" spans="1:14" ht="12.75" customHeight="1" x14ac:dyDescent="0.3">
      <c r="A17" s="283" t="s">
        <v>199</v>
      </c>
      <c r="B17" s="284">
        <v>6805</v>
      </c>
      <c r="C17" s="284">
        <v>62584.044424717031</v>
      </c>
      <c r="D17" s="284">
        <v>47225.713567807958</v>
      </c>
      <c r="E17" s="284">
        <v>43371.66325028288</v>
      </c>
      <c r="F17" s="342">
        <v>7032.788646222617</v>
      </c>
      <c r="G17" s="284">
        <f>'2.3 Foreninger nettokøb'!G46</f>
        <v>4412.0007271383083</v>
      </c>
      <c r="H17" s="284">
        <f>'2.3 Foreninger nettokøb'!H46</f>
        <v>83910.074560291541</v>
      </c>
      <c r="I17" s="274"/>
      <c r="J17" s="274"/>
      <c r="K17" s="274"/>
      <c r="L17" s="274"/>
      <c r="M17" s="274"/>
      <c r="N17" s="274"/>
    </row>
    <row r="18" spans="1:14" ht="13.5" x14ac:dyDescent="0.3">
      <c r="A18" s="283" t="s">
        <v>200</v>
      </c>
      <c r="B18" s="284">
        <v>1337.218641353619</v>
      </c>
      <c r="C18" s="284">
        <v>408.74873186999997</v>
      </c>
      <c r="D18" s="284">
        <v>988.17295336999996</v>
      </c>
      <c r="E18" s="284">
        <v>-32706.4002361698</v>
      </c>
      <c r="F18" s="284">
        <v>-7329.1727819258622</v>
      </c>
      <c r="G18" s="284">
        <v>3006.6195298699895</v>
      </c>
      <c r="H18" s="284">
        <v>-21738.46808560592</v>
      </c>
      <c r="I18" s="274"/>
      <c r="J18" s="274"/>
      <c r="K18" s="274"/>
      <c r="L18" s="274"/>
      <c r="M18" s="274"/>
      <c r="N18" s="274"/>
    </row>
    <row r="19" spans="1:14" ht="13.5" x14ac:dyDescent="0.3">
      <c r="A19" s="283" t="s">
        <v>201</v>
      </c>
      <c r="B19" s="284">
        <v>-792.74958280304952</v>
      </c>
      <c r="C19" s="284">
        <v>326.6118115825073</v>
      </c>
      <c r="D19" s="284">
        <v>31.617788740854806</v>
      </c>
      <c r="E19" s="284">
        <v>3441.7586376073518</v>
      </c>
      <c r="F19" s="342">
        <v>1340.0360586002309</v>
      </c>
      <c r="G19" s="284">
        <v>745.62219918114079</v>
      </c>
      <c r="H19" s="284">
        <v>-1370.4675770171016</v>
      </c>
      <c r="I19" s="274"/>
      <c r="J19" s="138"/>
      <c r="K19" s="138"/>
      <c r="L19" s="274"/>
      <c r="M19" s="274"/>
      <c r="N19" s="274"/>
    </row>
    <row r="20" spans="1:14" ht="13.5" x14ac:dyDescent="0.3">
      <c r="A20" s="75" t="s">
        <v>147</v>
      </c>
      <c r="B20" s="270">
        <v>7349.4690585505696</v>
      </c>
      <c r="C20" s="270">
        <v>63319.40496816954</v>
      </c>
      <c r="D20" s="119">
        <v>48245.504309918811</v>
      </c>
      <c r="E20" s="119">
        <v>14107.021651720432</v>
      </c>
      <c r="F20" s="77">
        <f>SUM(F17:F19)</f>
        <v>1043.6519228969858</v>
      </c>
      <c r="G20" s="77">
        <f>SUM(G17:G19)</f>
        <v>8164.2424561894386</v>
      </c>
      <c r="H20" s="77">
        <f>SUM(H17:H19)</f>
        <v>60801.138897668519</v>
      </c>
      <c r="I20" s="274"/>
      <c r="J20" s="8"/>
      <c r="K20" s="8"/>
      <c r="L20" s="274"/>
      <c r="M20" s="274"/>
      <c r="N20" s="274"/>
    </row>
    <row r="21" spans="1:14" x14ac:dyDescent="0.25">
      <c r="A21" s="278"/>
      <c r="B21" s="278"/>
      <c r="C21" s="278"/>
      <c r="D21" s="285"/>
      <c r="E21" s="285"/>
      <c r="F21" s="285"/>
      <c r="G21" s="285"/>
      <c r="H21" s="278"/>
      <c r="I21" s="274"/>
      <c r="J21" s="274"/>
      <c r="K21" s="274"/>
      <c r="L21" s="274"/>
      <c r="M21" s="274"/>
      <c r="N21" s="274"/>
    </row>
    <row r="22" spans="1:14" ht="15" x14ac:dyDescent="0.25">
      <c r="A22" s="372" t="s">
        <v>204</v>
      </c>
      <c r="B22" s="373"/>
      <c r="C22" s="373"/>
      <c r="D22" s="373"/>
      <c r="E22" s="373"/>
      <c r="F22" s="373"/>
      <c r="G22" s="373"/>
      <c r="H22" s="374"/>
      <c r="I22" s="274"/>
      <c r="J22" s="274"/>
      <c r="K22" s="274"/>
      <c r="L22" s="274"/>
      <c r="M22" s="274"/>
      <c r="N22" s="274"/>
    </row>
    <row r="23" spans="1:14" ht="13.5" x14ac:dyDescent="0.25">
      <c r="A23" s="66" t="s">
        <v>198</v>
      </c>
      <c r="B23" s="67"/>
      <c r="C23" s="67"/>
      <c r="D23" s="67"/>
      <c r="E23" s="67">
        <v>2019</v>
      </c>
      <c r="F23" s="63" t="s">
        <v>36</v>
      </c>
      <c r="G23" s="70" t="s">
        <v>220</v>
      </c>
      <c r="H23" s="67" t="s">
        <v>88</v>
      </c>
      <c r="I23" s="274"/>
      <c r="J23" s="274"/>
      <c r="K23" s="274"/>
      <c r="L23" s="274"/>
      <c r="M23" s="274"/>
      <c r="N23" s="274"/>
    </row>
    <row r="24" spans="1:14" ht="13.5" x14ac:dyDescent="0.3">
      <c r="A24" s="283" t="s">
        <v>199</v>
      </c>
      <c r="B24" s="284"/>
      <c r="C24" s="284"/>
      <c r="D24" s="284"/>
      <c r="E24" s="284">
        <v>40171.491307790777</v>
      </c>
      <c r="F24" s="342">
        <v>5129.4771876889872</v>
      </c>
      <c r="G24" s="284">
        <f>'2.3 Foreninger nettokøb'!K46</f>
        <v>5070.9945874711366</v>
      </c>
      <c r="H24" s="284">
        <f>'2.3 Foreninger nettokøb'!L46</f>
        <v>74497.841146661376</v>
      </c>
      <c r="I24" s="274"/>
      <c r="J24" s="274"/>
      <c r="K24" s="274"/>
      <c r="L24" s="274"/>
      <c r="M24" s="274"/>
      <c r="N24" s="274"/>
    </row>
    <row r="25" spans="1:14" ht="12.75" customHeight="1" x14ac:dyDescent="0.3">
      <c r="A25" s="283" t="s">
        <v>200</v>
      </c>
      <c r="B25" s="284"/>
      <c r="C25" s="284"/>
      <c r="D25" s="284"/>
      <c r="E25" s="284">
        <v>-10585.865820445719</v>
      </c>
      <c r="F25" s="284">
        <v>-569.12418231101265</v>
      </c>
      <c r="G25" s="284">
        <v>3809.5570236632616</v>
      </c>
      <c r="H25" s="284">
        <v>-53553.809357157246</v>
      </c>
      <c r="I25" s="274"/>
      <c r="J25" s="274"/>
      <c r="K25" s="274"/>
      <c r="L25" s="274"/>
      <c r="M25" s="274"/>
      <c r="N25" s="274"/>
    </row>
    <row r="26" spans="1:14" ht="13.5" x14ac:dyDescent="0.3">
      <c r="A26" s="283" t="s">
        <v>201</v>
      </c>
      <c r="B26" s="284"/>
      <c r="C26" s="284"/>
      <c r="D26" s="284"/>
      <c r="E26" s="284">
        <v>764.5871536838099</v>
      </c>
      <c r="F26" s="342">
        <v>-279.55700269195978</v>
      </c>
      <c r="G26" s="284">
        <v>740.81227020069173</v>
      </c>
      <c r="H26" s="284">
        <v>-492.84448543213921</v>
      </c>
      <c r="I26" s="274"/>
      <c r="J26" s="138"/>
      <c r="K26" s="138"/>
      <c r="L26" s="274"/>
      <c r="M26" s="274"/>
      <c r="N26" s="274"/>
    </row>
    <row r="27" spans="1:14" ht="13.5" x14ac:dyDescent="0.3">
      <c r="A27" s="75" t="s">
        <v>147</v>
      </c>
      <c r="B27" s="270"/>
      <c r="C27" s="270"/>
      <c r="D27" s="270"/>
      <c r="E27" s="119">
        <v>30350.212641028869</v>
      </c>
      <c r="F27" s="77">
        <f>SUM(F24:F26)</f>
        <v>4280.7960026860146</v>
      </c>
      <c r="G27" s="77">
        <f>SUM(G24:G26)</f>
        <v>9621.3638813350899</v>
      </c>
      <c r="H27" s="77">
        <f>SUM(H24:H26)</f>
        <v>20451.187304071991</v>
      </c>
      <c r="I27" s="274"/>
      <c r="J27" s="8"/>
      <c r="K27" s="8"/>
      <c r="L27" s="274"/>
      <c r="M27" s="274"/>
      <c r="N27" s="274"/>
    </row>
    <row r="28" spans="1:14" ht="13.5" x14ac:dyDescent="0.3">
      <c r="A28" s="181"/>
      <c r="B28" s="182"/>
      <c r="C28" s="182"/>
      <c r="D28" s="182"/>
      <c r="E28" s="183"/>
      <c r="F28" s="183"/>
      <c r="G28" s="183"/>
      <c r="H28" s="183"/>
      <c r="I28" s="274"/>
      <c r="J28" s="274"/>
      <c r="K28" s="274"/>
      <c r="L28" s="274"/>
      <c r="M28" s="274"/>
      <c r="N28" s="274"/>
    </row>
    <row r="29" spans="1:14" ht="15" customHeight="1" x14ac:dyDescent="0.25">
      <c r="A29" s="375" t="s">
        <v>205</v>
      </c>
      <c r="B29" s="376"/>
      <c r="C29" s="376"/>
      <c r="D29" s="376"/>
      <c r="E29" s="376"/>
      <c r="F29" s="376"/>
      <c r="G29" s="376"/>
      <c r="H29" s="377"/>
      <c r="I29" s="274"/>
      <c r="J29" s="274"/>
      <c r="K29" s="274"/>
      <c r="L29" s="274"/>
      <c r="M29" s="274"/>
      <c r="N29" s="274"/>
    </row>
    <row r="30" spans="1:14" ht="12" customHeight="1" x14ac:dyDescent="0.25">
      <c r="A30" s="68"/>
      <c r="B30" s="69">
        <v>2015</v>
      </c>
      <c r="C30" s="69">
        <v>2016</v>
      </c>
      <c r="D30" s="69">
        <v>2017</v>
      </c>
      <c r="E30" s="70">
        <v>2018</v>
      </c>
      <c r="F30" s="70">
        <v>2019</v>
      </c>
      <c r="G30" s="63" t="s">
        <v>36</v>
      </c>
      <c r="H30" s="70" t="s">
        <v>220</v>
      </c>
      <c r="I30" s="274"/>
      <c r="J30" s="274"/>
      <c r="K30" s="274"/>
      <c r="L30" s="274"/>
      <c r="M30" s="274"/>
      <c r="N30" s="274"/>
    </row>
    <row r="31" spans="1:14" ht="13.5" x14ac:dyDescent="0.3">
      <c r="A31" s="71" t="s">
        <v>199</v>
      </c>
      <c r="B31" s="284">
        <v>555</v>
      </c>
      <c r="C31" s="284">
        <v>579</v>
      </c>
      <c r="D31" s="108">
        <v>794</v>
      </c>
      <c r="E31" s="108">
        <v>818</v>
      </c>
      <c r="F31" s="108">
        <v>848</v>
      </c>
      <c r="G31" s="108">
        <f>'1.3.Antal detailfonde'!G46</f>
        <v>878</v>
      </c>
      <c r="H31" s="108">
        <f>'1.3.Antal detailfonde'!H46</f>
        <v>879</v>
      </c>
      <c r="I31" s="274"/>
      <c r="J31" s="274"/>
      <c r="K31" s="274"/>
      <c r="L31" s="274"/>
      <c r="M31" s="274"/>
      <c r="N31" s="274"/>
    </row>
    <row r="32" spans="1:14" ht="14.25" customHeight="1" x14ac:dyDescent="0.3">
      <c r="A32" s="71" t="s">
        <v>200</v>
      </c>
      <c r="B32" s="284">
        <v>349</v>
      </c>
      <c r="C32" s="284">
        <v>357</v>
      </c>
      <c r="D32" s="108">
        <v>357</v>
      </c>
      <c r="E32" s="108">
        <v>361</v>
      </c>
      <c r="F32" s="108">
        <v>360</v>
      </c>
      <c r="G32" s="108">
        <v>363</v>
      </c>
      <c r="H32" s="108">
        <v>364</v>
      </c>
      <c r="I32" s="274"/>
      <c r="J32" s="8"/>
      <c r="K32" s="8"/>
      <c r="L32" s="274"/>
      <c r="M32" s="274"/>
      <c r="N32" s="146"/>
    </row>
    <row r="33" spans="1:15" ht="14.25" customHeight="1" x14ac:dyDescent="0.3">
      <c r="A33" s="71" t="s">
        <v>201</v>
      </c>
      <c r="B33" s="284">
        <v>131</v>
      </c>
      <c r="C33" s="284">
        <v>144</v>
      </c>
      <c r="D33" s="108">
        <v>141</v>
      </c>
      <c r="E33" s="108">
        <v>141</v>
      </c>
      <c r="F33" s="108">
        <v>140</v>
      </c>
      <c r="G33" s="108">
        <v>141</v>
      </c>
      <c r="H33" s="108">
        <v>143</v>
      </c>
      <c r="I33" s="274"/>
      <c r="J33" s="274"/>
      <c r="K33" s="274"/>
      <c r="L33" s="274"/>
      <c r="M33" s="274"/>
      <c r="N33" s="144"/>
      <c r="O33" s="142"/>
    </row>
    <row r="34" spans="1:15" ht="13.5" x14ac:dyDescent="0.3">
      <c r="A34" s="75" t="s">
        <v>147</v>
      </c>
      <c r="B34" s="77">
        <v>1035</v>
      </c>
      <c r="C34" s="77">
        <v>1080</v>
      </c>
      <c r="D34" s="77">
        <v>1287</v>
      </c>
      <c r="E34" s="77">
        <v>1320</v>
      </c>
      <c r="F34" s="77">
        <v>1348</v>
      </c>
      <c r="G34" s="77">
        <v>1382</v>
      </c>
      <c r="H34" s="77">
        <v>1385</v>
      </c>
      <c r="I34" s="274"/>
      <c r="J34" s="274"/>
      <c r="K34" s="274"/>
      <c r="L34" s="274"/>
      <c r="M34" s="274"/>
      <c r="N34" s="145"/>
      <c r="O34" s="142"/>
    </row>
    <row r="35" spans="1:15" x14ac:dyDescent="0.25">
      <c r="A35" s="278"/>
      <c r="B35" s="278"/>
      <c r="C35" s="285"/>
      <c r="D35" s="285"/>
      <c r="E35" s="285"/>
      <c r="F35" s="285"/>
      <c r="G35" s="285"/>
      <c r="H35" s="285"/>
      <c r="I35" s="274"/>
      <c r="J35" s="274"/>
      <c r="K35" s="274"/>
      <c r="L35" s="274"/>
      <c r="M35" s="274"/>
      <c r="N35" s="274"/>
      <c r="O35" s="142"/>
    </row>
    <row r="36" spans="1:15" ht="15" x14ac:dyDescent="0.25">
      <c r="A36" s="375" t="s">
        <v>206</v>
      </c>
      <c r="B36" s="376"/>
      <c r="C36" s="376"/>
      <c r="D36" s="376"/>
      <c r="E36" s="376"/>
      <c r="F36" s="376"/>
      <c r="G36" s="376"/>
      <c r="H36" s="377"/>
      <c r="I36" s="274"/>
      <c r="J36" s="274"/>
      <c r="K36" s="274"/>
      <c r="L36" s="274"/>
      <c r="M36" s="274"/>
      <c r="N36" s="274"/>
      <c r="O36" s="274"/>
    </row>
    <row r="37" spans="1:15" ht="13.5" x14ac:dyDescent="0.25">
      <c r="A37" s="61" t="s">
        <v>198</v>
      </c>
      <c r="B37" s="69">
        <v>2015</v>
      </c>
      <c r="C37" s="69">
        <v>2016</v>
      </c>
      <c r="D37" s="87">
        <v>2017</v>
      </c>
      <c r="E37" s="70">
        <v>2018</v>
      </c>
      <c r="F37" s="70">
        <v>2019</v>
      </c>
      <c r="G37" s="63" t="s">
        <v>36</v>
      </c>
      <c r="H37" s="70" t="s">
        <v>220</v>
      </c>
      <c r="I37" s="274"/>
      <c r="J37" s="274"/>
      <c r="K37" s="274"/>
      <c r="L37" s="274"/>
      <c r="M37" s="274"/>
      <c r="N37" s="274"/>
      <c r="O37" s="274"/>
    </row>
    <row r="38" spans="1:15" ht="13.5" x14ac:dyDescent="0.3">
      <c r="A38" s="85" t="s">
        <v>207</v>
      </c>
      <c r="B38" s="284">
        <v>804981</v>
      </c>
      <c r="C38" s="108">
        <v>871784.85622108425</v>
      </c>
      <c r="D38" s="108">
        <v>960859.02534518018</v>
      </c>
      <c r="E38" s="108">
        <v>932622.08767209249</v>
      </c>
      <c r="F38" s="108">
        <v>1076477.2952443035</v>
      </c>
      <c r="G38" s="108">
        <f>G39+G40</f>
        <v>1146400.43487598</v>
      </c>
      <c r="H38" s="108">
        <f>H39+H40</f>
        <v>1164738.5042316099</v>
      </c>
      <c r="I38" s="274"/>
      <c r="J38" s="274"/>
      <c r="K38" s="274"/>
      <c r="L38" s="274"/>
      <c r="M38" s="274"/>
      <c r="N38" s="274"/>
      <c r="O38" s="274"/>
    </row>
    <row r="39" spans="1:15" ht="13.5" x14ac:dyDescent="0.3">
      <c r="A39" s="71" t="s">
        <v>208</v>
      </c>
      <c r="B39" s="284"/>
      <c r="C39" s="108">
        <v>871180.49848081428</v>
      </c>
      <c r="D39" s="108">
        <v>948380.01786530949</v>
      </c>
      <c r="E39" s="108">
        <v>911641.59676736931</v>
      </c>
      <c r="F39" s="108">
        <v>1042290.8496560835</v>
      </c>
      <c r="G39" s="108">
        <v>1105855.2723572601</v>
      </c>
      <c r="H39" s="108">
        <v>1122817.1913165399</v>
      </c>
      <c r="I39" s="274"/>
      <c r="J39" s="348"/>
      <c r="K39" s="8"/>
      <c r="L39" s="8"/>
      <c r="M39" s="274"/>
      <c r="N39" s="146"/>
      <c r="O39" s="274"/>
    </row>
    <row r="40" spans="1:15" ht="13.5" x14ac:dyDescent="0.3">
      <c r="A40" s="71" t="s">
        <v>209</v>
      </c>
      <c r="B40" s="284"/>
      <c r="C40" s="108">
        <v>604.35774027000002</v>
      </c>
      <c r="D40" s="108">
        <v>12479.007479870741</v>
      </c>
      <c r="E40" s="108">
        <v>20980.490904723178</v>
      </c>
      <c r="F40" s="108">
        <v>34186.445588219998</v>
      </c>
      <c r="G40" s="108">
        <v>40545.162518719997</v>
      </c>
      <c r="H40" s="108">
        <v>41921.312915069997</v>
      </c>
      <c r="I40" s="274"/>
      <c r="J40" s="274"/>
      <c r="K40" s="274"/>
      <c r="L40" s="274"/>
      <c r="M40" s="274"/>
      <c r="N40" s="144"/>
      <c r="O40" s="274"/>
    </row>
    <row r="41" spans="1:15" ht="13.5" x14ac:dyDescent="0.3">
      <c r="A41" s="85" t="s">
        <v>210</v>
      </c>
      <c r="B41" s="284">
        <v>1047926</v>
      </c>
      <c r="C41" s="108">
        <v>1176384.1637142173</v>
      </c>
      <c r="D41" s="108">
        <v>1274980.8486071881</v>
      </c>
      <c r="E41" s="108">
        <v>1109314.4380740118</v>
      </c>
      <c r="F41" s="108">
        <v>1286858.8982569629</v>
      </c>
      <c r="G41" s="108">
        <f>G42+G43</f>
        <v>1262268.2939508106</v>
      </c>
      <c r="H41" s="108">
        <f>H42+H43</f>
        <v>1284059.4971774668</v>
      </c>
      <c r="I41" s="274"/>
      <c r="J41" s="274"/>
      <c r="K41" s="274"/>
      <c r="L41" s="274"/>
      <c r="M41" s="274"/>
      <c r="N41" s="145"/>
      <c r="O41" s="274"/>
    </row>
    <row r="42" spans="1:15" ht="13.5" x14ac:dyDescent="0.3">
      <c r="A42" s="71" t="s">
        <v>211</v>
      </c>
      <c r="B42" s="284">
        <v>1047695</v>
      </c>
      <c r="C42" s="108">
        <v>1176148.9234072173</v>
      </c>
      <c r="D42" s="108">
        <v>1274868.947058188</v>
      </c>
      <c r="E42" s="108">
        <v>1107158.7030898919</v>
      </c>
      <c r="F42" s="108">
        <v>1281503.0850328929</v>
      </c>
      <c r="G42" s="108">
        <v>1254958.8147607406</v>
      </c>
      <c r="H42" s="108">
        <v>1276797.5925946468</v>
      </c>
      <c r="I42" s="274"/>
      <c r="J42" s="8"/>
      <c r="K42" s="8"/>
      <c r="L42" s="274"/>
      <c r="M42" s="274"/>
      <c r="N42" s="274"/>
      <c r="O42" s="274"/>
    </row>
    <row r="43" spans="1:15" ht="13.5" x14ac:dyDescent="0.3">
      <c r="A43" s="71" t="s">
        <v>212</v>
      </c>
      <c r="B43" s="284">
        <v>231</v>
      </c>
      <c r="C43" s="108">
        <v>235.240307</v>
      </c>
      <c r="D43" s="108">
        <v>111.901549</v>
      </c>
      <c r="E43" s="108">
        <v>2155.7349841199998</v>
      </c>
      <c r="F43" s="108">
        <v>5355.8132240699997</v>
      </c>
      <c r="G43" s="108">
        <v>7309.4791900700002</v>
      </c>
      <c r="H43" s="108">
        <v>7261.9045828199996</v>
      </c>
      <c r="I43" s="274"/>
      <c r="J43" s="274"/>
      <c r="K43" s="274"/>
      <c r="L43" s="274"/>
      <c r="M43" s="274"/>
      <c r="N43" s="274"/>
      <c r="O43" s="274"/>
    </row>
    <row r="44" spans="1:15" ht="13.5" x14ac:dyDescent="0.3">
      <c r="A44" s="76" t="s">
        <v>147</v>
      </c>
      <c r="B44" s="77">
        <v>1852908</v>
      </c>
      <c r="C44" s="77">
        <v>2048169.0199353015</v>
      </c>
      <c r="D44" s="77">
        <v>2235839.8739523683</v>
      </c>
      <c r="E44" s="121">
        <v>2041936.5257461043</v>
      </c>
      <c r="F44" s="121">
        <v>2363336.1935012667</v>
      </c>
      <c r="G44" s="121">
        <f>G38+G41</f>
        <v>2408668.7288267906</v>
      </c>
      <c r="H44" s="121">
        <f>H38+H41</f>
        <v>2448798.0014090766</v>
      </c>
      <c r="I44" s="274"/>
      <c r="J44" s="274"/>
      <c r="K44" s="274"/>
      <c r="L44" s="274"/>
      <c r="M44" s="274"/>
      <c r="N44" s="274"/>
      <c r="O44" s="274"/>
    </row>
    <row r="45" spans="1:15" ht="13" x14ac:dyDescent="0.3">
      <c r="A45" s="274"/>
      <c r="B45" s="274"/>
      <c r="C45" s="8"/>
      <c r="D45" s="274"/>
      <c r="E45" s="274"/>
      <c r="F45" s="274"/>
      <c r="G45" s="274"/>
      <c r="H45" s="274"/>
      <c r="I45" s="274"/>
      <c r="J45" s="274"/>
      <c r="K45" s="146"/>
      <c r="L45" s="274"/>
      <c r="M45" s="274"/>
      <c r="N45" s="274"/>
      <c r="O45" s="274"/>
    </row>
    <row r="46" spans="1:15" x14ac:dyDescent="0.25">
      <c r="A46" s="274"/>
      <c r="B46" s="274"/>
      <c r="C46" s="274"/>
      <c r="D46" s="274"/>
      <c r="E46" s="274"/>
      <c r="F46" s="274"/>
      <c r="G46" s="8"/>
      <c r="H46" s="8"/>
      <c r="I46" s="8"/>
      <c r="J46" s="274"/>
      <c r="K46" s="274"/>
      <c r="L46" s="274"/>
      <c r="M46" s="274"/>
      <c r="N46" s="274"/>
      <c r="O46" s="274"/>
    </row>
    <row r="47" spans="1:15" x14ac:dyDescent="0.25">
      <c r="A47" s="274"/>
      <c r="B47" s="274"/>
      <c r="C47" s="274"/>
      <c r="D47" s="274"/>
      <c r="E47" s="274"/>
      <c r="F47" s="274"/>
      <c r="G47" s="8"/>
      <c r="H47" s="8"/>
      <c r="I47" s="274"/>
      <c r="J47" s="274"/>
      <c r="K47" s="274"/>
      <c r="L47" s="274"/>
      <c r="M47" s="274"/>
      <c r="N47" s="274"/>
      <c r="O47" s="274"/>
    </row>
    <row r="48" spans="1:15" x14ac:dyDescent="0.25">
      <c r="G48" s="8"/>
      <c r="H48" s="8"/>
    </row>
    <row r="52" spans="8:9" x14ac:dyDescent="0.25">
      <c r="H52" s="274"/>
      <c r="I52" s="8"/>
    </row>
    <row r="53" spans="8:9" x14ac:dyDescent="0.25">
      <c r="H53" s="8"/>
      <c r="I53" s="8"/>
    </row>
    <row r="54" spans="8:9" x14ac:dyDescent="0.25">
      <c r="H54" s="8"/>
      <c r="I54" s="8"/>
    </row>
    <row r="55" spans="8:9" x14ac:dyDescent="0.25">
      <c r="H55" s="8"/>
      <c r="I55" s="8"/>
    </row>
    <row r="56" spans="8:9" x14ac:dyDescent="0.25">
      <c r="H56" s="8"/>
      <c r="I56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T172"/>
  <sheetViews>
    <sheetView zoomScaleNormal="100" workbookViewId="0">
      <pane xSplit="1" topLeftCell="II1" activePane="topRight" state="frozen"/>
      <selection pane="topRight" activeCell="II4" sqref="II4"/>
    </sheetView>
  </sheetViews>
  <sheetFormatPr defaultColWidth="9.26953125" defaultRowHeight="14.5" x14ac:dyDescent="0.35"/>
  <cols>
    <col min="1" max="1" width="42.453125" style="243" bestFit="1" customWidth="1"/>
    <col min="2" max="245" width="9.26953125" style="243"/>
    <col min="246" max="249" width="9.26953125" style="241"/>
    <col min="250" max="250" width="11.26953125" style="241" customWidth="1"/>
    <col min="251" max="251" width="9.26953125" style="241"/>
    <col min="252" max="252" width="10.6328125" style="241" bestFit="1" customWidth="1"/>
    <col min="253" max="253" width="11.81640625" style="241" bestFit="1" customWidth="1"/>
    <col min="254" max="254" width="11.81640625" style="243" bestFit="1" customWidth="1"/>
    <col min="255" max="16384" width="9.26953125" style="243"/>
  </cols>
  <sheetData>
    <row r="1" spans="1:254" ht="15" x14ac:dyDescent="0.35">
      <c r="A1" s="317" t="s">
        <v>213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  <c r="Z1" s="317"/>
      <c r="AA1" s="317"/>
      <c r="AB1" s="317"/>
      <c r="AC1" s="317"/>
      <c r="AD1" s="317"/>
      <c r="AE1" s="317"/>
      <c r="AF1" s="317"/>
      <c r="AG1" s="317"/>
      <c r="AH1" s="317"/>
      <c r="AI1" s="317"/>
      <c r="AJ1" s="317"/>
      <c r="AK1" s="317"/>
      <c r="AL1" s="317"/>
      <c r="AM1" s="317"/>
      <c r="AN1" s="317"/>
      <c r="AO1" s="317"/>
      <c r="AP1" s="317"/>
      <c r="AQ1" s="317"/>
      <c r="AR1" s="317"/>
      <c r="AS1" s="317"/>
      <c r="AT1" s="317"/>
      <c r="AU1" s="317"/>
      <c r="AV1" s="317"/>
      <c r="AW1" s="317"/>
      <c r="AX1" s="317"/>
      <c r="AY1" s="317"/>
      <c r="AZ1" s="317"/>
      <c r="BA1" s="317"/>
      <c r="BB1" s="317"/>
      <c r="BC1" s="317"/>
      <c r="BD1" s="317"/>
      <c r="BE1" s="317"/>
      <c r="BF1" s="317"/>
      <c r="BG1" s="317"/>
      <c r="BH1" s="317"/>
      <c r="BI1" s="317"/>
      <c r="BJ1" s="317"/>
      <c r="BK1" s="317"/>
      <c r="BL1" s="317"/>
      <c r="BM1" s="317"/>
      <c r="BN1" s="317"/>
      <c r="BO1" s="317"/>
      <c r="BP1" s="317"/>
      <c r="BQ1" s="317"/>
      <c r="BR1" s="317"/>
      <c r="BS1" s="317"/>
      <c r="BT1" s="317"/>
      <c r="BU1" s="317"/>
      <c r="BV1" s="317"/>
      <c r="BW1" s="317"/>
      <c r="BX1" s="317"/>
      <c r="BY1" s="317"/>
      <c r="BZ1" s="317"/>
      <c r="CA1" s="317"/>
      <c r="CB1" s="317"/>
      <c r="CC1" s="317"/>
      <c r="CD1" s="317"/>
      <c r="CE1" s="317"/>
      <c r="CF1" s="317"/>
      <c r="CG1" s="317"/>
      <c r="CH1" s="317"/>
      <c r="CI1" s="317"/>
      <c r="CJ1" s="317"/>
      <c r="CK1" s="317"/>
      <c r="CL1" s="317"/>
      <c r="CM1" s="317"/>
      <c r="CN1" s="317"/>
      <c r="CO1" s="317"/>
      <c r="CP1" s="317"/>
      <c r="CQ1" s="317"/>
      <c r="CR1" s="317"/>
      <c r="CS1" s="317"/>
      <c r="CT1" s="317"/>
      <c r="CU1" s="317"/>
      <c r="CV1" s="317"/>
      <c r="CW1" s="317"/>
      <c r="CX1" s="317"/>
      <c r="CY1" s="317"/>
      <c r="CZ1" s="317"/>
      <c r="DA1" s="317"/>
      <c r="DB1" s="317"/>
      <c r="DC1" s="317"/>
      <c r="DD1" s="317"/>
      <c r="DE1" s="317"/>
      <c r="DF1" s="317"/>
      <c r="DG1" s="317"/>
      <c r="DH1" s="317"/>
      <c r="DI1" s="317"/>
      <c r="DJ1" s="317"/>
      <c r="DK1" s="317"/>
      <c r="DL1" s="317"/>
      <c r="DM1" s="317"/>
      <c r="DN1" s="317"/>
      <c r="DO1" s="317"/>
      <c r="DP1" s="317"/>
      <c r="DQ1" s="317"/>
      <c r="DR1" s="317"/>
      <c r="DS1" s="317"/>
      <c r="DT1" s="317"/>
      <c r="DU1" s="317"/>
      <c r="DV1" s="317"/>
      <c r="DW1" s="317"/>
      <c r="DX1" s="317"/>
      <c r="DY1" s="317"/>
      <c r="DZ1" s="317"/>
      <c r="EA1" s="317"/>
      <c r="EB1" s="317"/>
      <c r="EC1" s="317"/>
      <c r="ED1" s="317"/>
      <c r="EE1" s="317"/>
      <c r="EF1" s="317"/>
      <c r="EG1" s="317"/>
      <c r="EH1" s="317"/>
      <c r="EI1" s="317"/>
      <c r="EJ1" s="317"/>
      <c r="EK1" s="317"/>
      <c r="EL1" s="317"/>
      <c r="EM1" s="317"/>
      <c r="EN1" s="317"/>
      <c r="EO1" s="317"/>
      <c r="EP1" s="317"/>
      <c r="EQ1" s="317"/>
      <c r="ER1" s="317"/>
      <c r="ES1" s="317"/>
      <c r="ET1" s="317"/>
      <c r="EU1" s="317"/>
      <c r="EV1" s="317"/>
      <c r="EW1" s="317"/>
      <c r="EX1" s="317"/>
      <c r="EY1" s="317"/>
      <c r="EZ1" s="317"/>
      <c r="FA1" s="317"/>
      <c r="FB1" s="317"/>
      <c r="FC1" s="317"/>
      <c r="FD1" s="317"/>
      <c r="FE1" s="317"/>
      <c r="FF1" s="317"/>
      <c r="FG1" s="317"/>
      <c r="FH1" s="317"/>
      <c r="FI1" s="317"/>
      <c r="FJ1" s="317"/>
      <c r="FK1" s="317"/>
      <c r="FL1" s="317"/>
      <c r="FM1" s="317"/>
      <c r="FN1" s="317"/>
      <c r="FO1" s="317"/>
      <c r="FP1" s="317"/>
      <c r="FQ1" s="317"/>
      <c r="FR1" s="317"/>
      <c r="FS1" s="317"/>
      <c r="FT1" s="317"/>
      <c r="FU1" s="317"/>
      <c r="FV1" s="317"/>
      <c r="FW1" s="317"/>
      <c r="FX1" s="317"/>
      <c r="FY1" s="317"/>
      <c r="FZ1" s="317"/>
      <c r="GA1" s="317"/>
      <c r="GB1" s="317"/>
      <c r="GC1" s="317"/>
      <c r="GD1" s="317"/>
      <c r="GE1" s="317"/>
      <c r="GF1" s="317"/>
      <c r="GG1" s="317"/>
      <c r="GH1" s="317"/>
      <c r="GI1" s="317"/>
      <c r="GJ1" s="317"/>
      <c r="GK1" s="317"/>
      <c r="GL1" s="317"/>
      <c r="GM1" s="317"/>
      <c r="GN1" s="317"/>
      <c r="GO1" s="317"/>
      <c r="GP1" s="317"/>
      <c r="GQ1" s="317"/>
      <c r="GR1" s="317"/>
      <c r="GS1" s="317"/>
      <c r="GT1" s="317"/>
      <c r="GU1" s="317"/>
      <c r="GV1" s="317"/>
      <c r="GW1" s="317"/>
      <c r="GX1" s="317"/>
      <c r="GY1" s="317"/>
      <c r="GZ1" s="317"/>
      <c r="HA1" s="317"/>
      <c r="HB1" s="317"/>
      <c r="HC1" s="317"/>
      <c r="HD1" s="317"/>
      <c r="HE1" s="317"/>
      <c r="HF1" s="317"/>
      <c r="HG1" s="317"/>
      <c r="HH1" s="317"/>
      <c r="HI1" s="317"/>
      <c r="HJ1" s="317"/>
      <c r="HK1" s="317"/>
      <c r="HL1" s="317"/>
      <c r="HM1" s="317"/>
      <c r="HN1" s="317"/>
      <c r="HO1" s="317"/>
      <c r="HP1" s="317"/>
      <c r="HQ1" s="317"/>
      <c r="HR1" s="317"/>
      <c r="HS1" s="317"/>
      <c r="HT1" s="317"/>
      <c r="HU1" s="317"/>
      <c r="HV1" s="317"/>
      <c r="HW1" s="317"/>
      <c r="HX1" s="317"/>
      <c r="HY1" s="317"/>
      <c r="HZ1" s="317"/>
      <c r="IA1" s="317"/>
      <c r="IB1" s="317"/>
      <c r="IC1" s="317"/>
      <c r="ID1" s="317"/>
      <c r="IE1" s="317"/>
      <c r="IF1" s="317"/>
      <c r="IG1" s="317"/>
      <c r="IH1" s="317"/>
      <c r="II1" s="317"/>
      <c r="IJ1" s="317"/>
      <c r="IK1" s="317"/>
      <c r="IL1" s="317"/>
      <c r="IM1" s="317"/>
      <c r="IN1" s="317"/>
      <c r="IO1" s="317"/>
      <c r="IP1" s="317"/>
      <c r="IQ1" s="317"/>
      <c r="IR1" s="317"/>
      <c r="IS1" s="317"/>
      <c r="IT1" s="317"/>
    </row>
    <row r="2" spans="1:254" x14ac:dyDescent="0.35">
      <c r="B2" s="242">
        <v>36495</v>
      </c>
      <c r="C2" s="242">
        <v>36526</v>
      </c>
      <c r="D2" s="242">
        <v>36557</v>
      </c>
      <c r="E2" s="242">
        <v>36586</v>
      </c>
      <c r="F2" s="242">
        <v>36617</v>
      </c>
      <c r="G2" s="242">
        <v>36647</v>
      </c>
      <c r="H2" s="242">
        <v>36678</v>
      </c>
      <c r="I2" s="242">
        <v>36708</v>
      </c>
      <c r="J2" s="242">
        <v>36739</v>
      </c>
      <c r="K2" s="242">
        <v>36770</v>
      </c>
      <c r="L2" s="242">
        <v>36800</v>
      </c>
      <c r="M2" s="242">
        <v>36831</v>
      </c>
      <c r="N2" s="242">
        <v>36861</v>
      </c>
      <c r="O2" s="242">
        <v>36892</v>
      </c>
      <c r="P2" s="242">
        <v>36923</v>
      </c>
      <c r="Q2" s="242">
        <v>36951</v>
      </c>
      <c r="R2" s="242">
        <v>36982</v>
      </c>
      <c r="S2" s="242">
        <v>37012</v>
      </c>
      <c r="T2" s="242">
        <v>37043</v>
      </c>
      <c r="U2" s="242">
        <v>37073</v>
      </c>
      <c r="V2" s="242">
        <v>37104</v>
      </c>
      <c r="W2" s="242">
        <v>37135</v>
      </c>
      <c r="X2" s="242">
        <v>37165</v>
      </c>
      <c r="Y2" s="242">
        <v>37196</v>
      </c>
      <c r="Z2" s="242">
        <v>37226</v>
      </c>
      <c r="AA2" s="242">
        <v>37257</v>
      </c>
      <c r="AB2" s="242">
        <v>37288</v>
      </c>
      <c r="AC2" s="242">
        <v>37316</v>
      </c>
      <c r="AD2" s="242">
        <v>37347</v>
      </c>
      <c r="AE2" s="242">
        <v>37377</v>
      </c>
      <c r="AF2" s="242">
        <v>37408</v>
      </c>
      <c r="AG2" s="242">
        <v>37438</v>
      </c>
      <c r="AH2" s="242">
        <v>37469</v>
      </c>
      <c r="AI2" s="242">
        <v>37500</v>
      </c>
      <c r="AJ2" s="242">
        <v>37530</v>
      </c>
      <c r="AK2" s="242">
        <v>37561</v>
      </c>
      <c r="AL2" s="242">
        <v>37591</v>
      </c>
      <c r="AM2" s="242">
        <v>37622</v>
      </c>
      <c r="AN2" s="242">
        <v>37653</v>
      </c>
      <c r="AO2" s="242">
        <v>37681</v>
      </c>
      <c r="AP2" s="242">
        <v>37712</v>
      </c>
      <c r="AQ2" s="242">
        <v>37742</v>
      </c>
      <c r="AR2" s="242">
        <v>37773</v>
      </c>
      <c r="AS2" s="242">
        <v>37803</v>
      </c>
      <c r="AT2" s="242">
        <v>37834</v>
      </c>
      <c r="AU2" s="242">
        <v>37865</v>
      </c>
      <c r="AV2" s="242">
        <v>37895</v>
      </c>
      <c r="AW2" s="242">
        <v>37926</v>
      </c>
      <c r="AX2" s="242">
        <v>37956</v>
      </c>
      <c r="AY2" s="242">
        <v>37987</v>
      </c>
      <c r="AZ2" s="242">
        <v>38018</v>
      </c>
      <c r="BA2" s="242">
        <v>38047</v>
      </c>
      <c r="BB2" s="242">
        <v>38078</v>
      </c>
      <c r="BC2" s="242">
        <v>38108</v>
      </c>
      <c r="BD2" s="242">
        <v>38139</v>
      </c>
      <c r="BE2" s="242">
        <v>38169</v>
      </c>
      <c r="BF2" s="242">
        <v>38200</v>
      </c>
      <c r="BG2" s="242">
        <v>38231</v>
      </c>
      <c r="BH2" s="242">
        <v>38261</v>
      </c>
      <c r="BI2" s="242">
        <v>38292</v>
      </c>
      <c r="BJ2" s="242">
        <v>38322</v>
      </c>
      <c r="BK2" s="242">
        <v>38353</v>
      </c>
      <c r="BL2" s="242">
        <v>38384</v>
      </c>
      <c r="BM2" s="242">
        <v>38412</v>
      </c>
      <c r="BN2" s="242">
        <v>38443</v>
      </c>
      <c r="BO2" s="242">
        <v>38473</v>
      </c>
      <c r="BP2" s="242">
        <v>38504</v>
      </c>
      <c r="BQ2" s="242">
        <v>38534</v>
      </c>
      <c r="BR2" s="242">
        <v>38565</v>
      </c>
      <c r="BS2" s="242">
        <v>38596</v>
      </c>
      <c r="BT2" s="242">
        <v>38626</v>
      </c>
      <c r="BU2" s="242">
        <v>38657</v>
      </c>
      <c r="BV2" s="242">
        <v>38687</v>
      </c>
      <c r="BW2" s="242">
        <v>38718</v>
      </c>
      <c r="BX2" s="242">
        <v>38749</v>
      </c>
      <c r="BY2" s="242">
        <v>38777</v>
      </c>
      <c r="BZ2" s="242">
        <v>38808</v>
      </c>
      <c r="CA2" s="242">
        <v>38838</v>
      </c>
      <c r="CB2" s="242">
        <v>38869</v>
      </c>
      <c r="CC2" s="242">
        <v>38899</v>
      </c>
      <c r="CD2" s="242">
        <v>38930</v>
      </c>
      <c r="CE2" s="242">
        <v>38961</v>
      </c>
      <c r="CF2" s="242">
        <v>38991</v>
      </c>
      <c r="CG2" s="242">
        <v>39022</v>
      </c>
      <c r="CH2" s="242">
        <v>39052</v>
      </c>
      <c r="CI2" s="242">
        <v>39083</v>
      </c>
      <c r="CJ2" s="242">
        <v>39114</v>
      </c>
      <c r="CK2" s="242">
        <v>39142</v>
      </c>
      <c r="CL2" s="242">
        <v>39173</v>
      </c>
      <c r="CM2" s="242">
        <v>39203</v>
      </c>
      <c r="CN2" s="242">
        <v>39234</v>
      </c>
      <c r="CO2" s="242">
        <v>39264</v>
      </c>
      <c r="CP2" s="242">
        <v>39295</v>
      </c>
      <c r="CQ2" s="242">
        <v>39326</v>
      </c>
      <c r="CR2" s="242">
        <v>39356</v>
      </c>
      <c r="CS2" s="242">
        <v>39387</v>
      </c>
      <c r="CT2" s="242">
        <v>39417</v>
      </c>
      <c r="CU2" s="242">
        <v>39448</v>
      </c>
      <c r="CV2" s="242">
        <v>39479</v>
      </c>
      <c r="CW2" s="242">
        <v>39508</v>
      </c>
      <c r="CX2" s="242">
        <v>39539</v>
      </c>
      <c r="CY2" s="242">
        <v>39569</v>
      </c>
      <c r="CZ2" s="242">
        <v>39600</v>
      </c>
      <c r="DA2" s="242">
        <v>39630</v>
      </c>
      <c r="DB2" s="242">
        <v>39661</v>
      </c>
      <c r="DC2" s="242">
        <v>39692</v>
      </c>
      <c r="DD2" s="242">
        <v>39722</v>
      </c>
      <c r="DE2" s="242">
        <v>39753</v>
      </c>
      <c r="DF2" s="242">
        <v>39783</v>
      </c>
      <c r="DG2" s="242">
        <v>39814</v>
      </c>
      <c r="DH2" s="242">
        <v>39845</v>
      </c>
      <c r="DI2" s="242">
        <v>39873</v>
      </c>
      <c r="DJ2" s="242">
        <v>39904</v>
      </c>
      <c r="DK2" s="242">
        <v>39934</v>
      </c>
      <c r="DL2" s="242">
        <v>39965</v>
      </c>
      <c r="DM2" s="242">
        <v>39995</v>
      </c>
      <c r="DN2" s="242">
        <v>40026</v>
      </c>
      <c r="DO2" s="242">
        <v>40057</v>
      </c>
      <c r="DP2" s="242">
        <v>40087</v>
      </c>
      <c r="DQ2" s="242">
        <v>40118</v>
      </c>
      <c r="DR2" s="242">
        <v>40148</v>
      </c>
      <c r="DS2" s="242">
        <v>40179</v>
      </c>
      <c r="DT2" s="242">
        <v>40210</v>
      </c>
      <c r="DU2" s="242">
        <v>40238</v>
      </c>
      <c r="DV2" s="242">
        <v>40269</v>
      </c>
      <c r="DW2" s="242">
        <v>40299</v>
      </c>
      <c r="DX2" s="242">
        <v>40330</v>
      </c>
      <c r="DY2" s="242">
        <v>40360</v>
      </c>
      <c r="DZ2" s="242">
        <v>40391</v>
      </c>
      <c r="EA2" s="242">
        <v>40422</v>
      </c>
      <c r="EB2" s="242">
        <v>40452</v>
      </c>
      <c r="EC2" s="242">
        <v>40483</v>
      </c>
      <c r="ED2" s="242">
        <v>40513</v>
      </c>
      <c r="EE2" s="242">
        <v>40544</v>
      </c>
      <c r="EF2" s="242">
        <v>40575</v>
      </c>
      <c r="EG2" s="242">
        <v>40603</v>
      </c>
      <c r="EH2" s="242">
        <v>40634</v>
      </c>
      <c r="EI2" s="242">
        <v>40664</v>
      </c>
      <c r="EJ2" s="242">
        <v>40695</v>
      </c>
      <c r="EK2" s="242">
        <v>40725</v>
      </c>
      <c r="EL2" s="242">
        <v>40756</v>
      </c>
      <c r="EM2" s="242">
        <v>40787</v>
      </c>
      <c r="EN2" s="242">
        <v>40817</v>
      </c>
      <c r="EO2" s="242">
        <v>40848</v>
      </c>
      <c r="EP2" s="242">
        <v>40878</v>
      </c>
      <c r="EQ2" s="242">
        <v>40909</v>
      </c>
      <c r="ER2" s="242">
        <v>40940</v>
      </c>
      <c r="ES2" s="242">
        <v>40969</v>
      </c>
      <c r="ET2" s="242">
        <v>41000</v>
      </c>
      <c r="EU2" s="242">
        <v>41030</v>
      </c>
      <c r="EV2" s="242">
        <v>41061</v>
      </c>
      <c r="EW2" s="242">
        <v>41091</v>
      </c>
      <c r="EX2" s="242">
        <v>41122</v>
      </c>
      <c r="EY2" s="242">
        <v>41153</v>
      </c>
      <c r="EZ2" s="242">
        <v>41183</v>
      </c>
      <c r="FA2" s="242">
        <v>41214</v>
      </c>
      <c r="FB2" s="242">
        <v>41244</v>
      </c>
      <c r="FC2" s="242">
        <v>41275</v>
      </c>
      <c r="FD2" s="242">
        <v>41306</v>
      </c>
      <c r="FE2" s="242">
        <v>41334</v>
      </c>
      <c r="FF2" s="242">
        <v>41365</v>
      </c>
      <c r="FG2" s="242">
        <v>41395</v>
      </c>
      <c r="FH2" s="242">
        <v>41426</v>
      </c>
      <c r="FI2" s="242">
        <v>41456</v>
      </c>
      <c r="FJ2" s="242">
        <v>41487</v>
      </c>
      <c r="FK2" s="242">
        <v>41518</v>
      </c>
      <c r="FL2" s="242">
        <v>41548</v>
      </c>
      <c r="FM2" s="242">
        <v>41579</v>
      </c>
      <c r="FN2" s="242">
        <v>41609</v>
      </c>
      <c r="FO2" s="242">
        <v>41640</v>
      </c>
      <c r="FP2" s="242">
        <v>41671</v>
      </c>
      <c r="FQ2" s="242">
        <v>41699</v>
      </c>
      <c r="FR2" s="242">
        <v>41730</v>
      </c>
      <c r="FS2" s="242">
        <v>41760</v>
      </c>
      <c r="FT2" s="242">
        <v>41791</v>
      </c>
      <c r="FU2" s="242">
        <v>41821</v>
      </c>
      <c r="FV2" s="242">
        <v>41852</v>
      </c>
      <c r="FW2" s="242">
        <v>41883</v>
      </c>
      <c r="FX2" s="242">
        <v>41913</v>
      </c>
      <c r="FY2" s="242">
        <v>41944</v>
      </c>
      <c r="FZ2" s="242">
        <v>41974</v>
      </c>
      <c r="GA2" s="242">
        <v>42005</v>
      </c>
      <c r="GB2" s="242">
        <v>42036</v>
      </c>
      <c r="GC2" s="242">
        <v>42064</v>
      </c>
      <c r="GD2" s="242">
        <v>42095</v>
      </c>
      <c r="GE2" s="242">
        <v>42125</v>
      </c>
      <c r="GF2" s="242">
        <v>42156</v>
      </c>
      <c r="GG2" s="242">
        <v>42186</v>
      </c>
      <c r="GH2" s="242">
        <v>42217</v>
      </c>
      <c r="GI2" s="242">
        <v>42248</v>
      </c>
      <c r="GJ2" s="242">
        <v>42278</v>
      </c>
      <c r="GK2" s="242">
        <v>42309</v>
      </c>
      <c r="GL2" s="242">
        <v>42339</v>
      </c>
      <c r="GM2" s="242">
        <v>42370</v>
      </c>
      <c r="GN2" s="242">
        <v>42401</v>
      </c>
      <c r="GO2" s="242">
        <v>42430</v>
      </c>
      <c r="GP2" s="242">
        <v>42461</v>
      </c>
      <c r="GQ2" s="242">
        <v>42491</v>
      </c>
      <c r="GR2" s="242">
        <v>42522</v>
      </c>
      <c r="GS2" s="242">
        <v>42552</v>
      </c>
      <c r="GT2" s="242">
        <v>42583</v>
      </c>
      <c r="GU2" s="242">
        <v>42614</v>
      </c>
      <c r="GV2" s="242">
        <v>42644</v>
      </c>
      <c r="GW2" s="242">
        <v>42675</v>
      </c>
      <c r="GX2" s="242">
        <v>42705</v>
      </c>
      <c r="GY2" s="242">
        <v>42736</v>
      </c>
      <c r="GZ2" s="242">
        <v>42767</v>
      </c>
      <c r="HA2" s="242">
        <v>42795</v>
      </c>
      <c r="HB2" s="242">
        <v>42826</v>
      </c>
      <c r="HC2" s="242">
        <v>42856</v>
      </c>
      <c r="HD2" s="242">
        <v>42887</v>
      </c>
      <c r="HE2" s="242">
        <v>42917</v>
      </c>
      <c r="HF2" s="242">
        <v>42948</v>
      </c>
      <c r="HG2" s="242">
        <v>42979</v>
      </c>
      <c r="HH2" s="242">
        <v>43009</v>
      </c>
      <c r="HI2" s="242">
        <v>43040</v>
      </c>
      <c r="HJ2" s="242">
        <v>43070</v>
      </c>
      <c r="HK2" s="242">
        <v>43101</v>
      </c>
      <c r="HL2" s="242">
        <v>43132</v>
      </c>
      <c r="HM2" s="242">
        <v>43160</v>
      </c>
      <c r="HN2" s="242">
        <v>43191</v>
      </c>
      <c r="HO2" s="242">
        <v>43221</v>
      </c>
      <c r="HP2" s="242">
        <v>43252</v>
      </c>
      <c r="HQ2" s="242">
        <v>43282</v>
      </c>
      <c r="HR2" s="242">
        <v>43313</v>
      </c>
      <c r="HS2" s="242">
        <v>43344</v>
      </c>
      <c r="HT2" s="242">
        <v>43374</v>
      </c>
      <c r="HU2" s="242">
        <v>43405</v>
      </c>
      <c r="HV2" s="242">
        <v>43435</v>
      </c>
      <c r="HW2" s="242">
        <v>43466</v>
      </c>
      <c r="HX2" s="242">
        <v>43497</v>
      </c>
      <c r="HY2" s="242">
        <v>43525</v>
      </c>
      <c r="HZ2" s="242">
        <v>43556</v>
      </c>
      <c r="IA2" s="242">
        <v>43586</v>
      </c>
      <c r="IB2" s="242">
        <v>43617</v>
      </c>
      <c r="IC2" s="242">
        <v>43647</v>
      </c>
      <c r="ID2" s="242">
        <v>43678</v>
      </c>
      <c r="IE2" s="242">
        <v>43709</v>
      </c>
      <c r="IF2" s="242">
        <v>43739</v>
      </c>
      <c r="IG2" s="242">
        <v>43770</v>
      </c>
      <c r="IH2" s="242">
        <v>43800</v>
      </c>
      <c r="II2" s="242">
        <v>43831</v>
      </c>
      <c r="IJ2" s="242">
        <v>43862</v>
      </c>
      <c r="IK2" s="242">
        <v>43891</v>
      </c>
      <c r="IL2" s="242">
        <v>43922</v>
      </c>
      <c r="IM2" s="242">
        <v>43952</v>
      </c>
      <c r="IN2" s="242">
        <v>43983</v>
      </c>
      <c r="IO2" s="242">
        <v>44013</v>
      </c>
      <c r="IP2" s="242">
        <v>44044</v>
      </c>
      <c r="IQ2" s="242">
        <v>44075</v>
      </c>
      <c r="IR2" s="242">
        <v>44105</v>
      </c>
      <c r="IS2" s="242">
        <v>44136</v>
      </c>
      <c r="IT2" s="242">
        <v>44166</v>
      </c>
    </row>
    <row r="3" spans="1:254" x14ac:dyDescent="0.35">
      <c r="A3" s="257" t="s">
        <v>38</v>
      </c>
      <c r="B3" s="238">
        <v>100</v>
      </c>
      <c r="C3" s="238">
        <v>120.11231106652859</v>
      </c>
      <c r="D3" s="238">
        <v>142.76264565396099</v>
      </c>
      <c r="E3" s="238">
        <v>195.58347156594209</v>
      </c>
      <c r="F3" s="238">
        <v>157.35722174604882</v>
      </c>
      <c r="G3" s="238">
        <v>152.18329302222489</v>
      </c>
      <c r="H3" s="238">
        <v>146.24540243427822</v>
      </c>
      <c r="I3" s="238">
        <v>175.62224885607765</v>
      </c>
      <c r="J3" s="238">
        <v>176.46250000919034</v>
      </c>
      <c r="K3" s="238">
        <v>217.16967422160414</v>
      </c>
      <c r="L3" s="238">
        <v>219.34350752831892</v>
      </c>
      <c r="M3" s="238">
        <v>214.00102612639665</v>
      </c>
      <c r="N3" s="238">
        <v>190.22392820206815</v>
      </c>
      <c r="O3" s="238">
        <v>184.81994469103984</v>
      </c>
      <c r="P3" s="238">
        <v>176.64135401372945</v>
      </c>
      <c r="Q3" s="238">
        <v>169.37092624416701</v>
      </c>
      <c r="R3" s="238">
        <v>141.88759045315444</v>
      </c>
      <c r="S3" s="238">
        <v>158.38924152928615</v>
      </c>
      <c r="T3" s="238">
        <v>170.36675332285637</v>
      </c>
      <c r="U3" s="238">
        <v>175.76230947410232</v>
      </c>
      <c r="V3" s="238">
        <v>155.18648594401864</v>
      </c>
      <c r="W3" s="238">
        <v>151.14614423385814</v>
      </c>
      <c r="X3" s="238">
        <v>133.20960056800922</v>
      </c>
      <c r="Y3" s="238">
        <v>150.00986255419042</v>
      </c>
      <c r="Z3" s="238">
        <v>156.67718720536004</v>
      </c>
      <c r="AA3" s="238">
        <v>156.56510081891298</v>
      </c>
      <c r="AB3" s="238">
        <v>145.4029629152129</v>
      </c>
      <c r="AC3" s="238">
        <v>136.21258039096048</v>
      </c>
      <c r="AD3" s="238">
        <v>141.71624507535876</v>
      </c>
      <c r="AE3" s="238">
        <v>124.7527102906359</v>
      </c>
      <c r="AF3" s="238">
        <v>116.84518112038077</v>
      </c>
      <c r="AG3" s="238">
        <v>107.08941371326192</v>
      </c>
      <c r="AH3" s="238">
        <v>105.67298943445833</v>
      </c>
      <c r="AI3" s="238">
        <v>103.24750626899261</v>
      </c>
      <c r="AJ3" s="238">
        <v>98.309267286718978</v>
      </c>
      <c r="AK3" s="238">
        <v>102.68727736110584</v>
      </c>
      <c r="AL3" s="238">
        <v>105.91436781188148</v>
      </c>
      <c r="AM3" s="238">
        <v>99.931781839082788</v>
      </c>
      <c r="AN3" s="238">
        <v>101.71721661808944</v>
      </c>
      <c r="AO3" s="238">
        <v>101.90718598610506</v>
      </c>
      <c r="AP3" s="238">
        <v>104.14105222862777</v>
      </c>
      <c r="AQ3" s="238">
        <v>109.76763740119276</v>
      </c>
      <c r="AR3" s="238">
        <v>117.45303852757992</v>
      </c>
      <c r="AS3" s="238">
        <v>122.71479918081005</v>
      </c>
      <c r="AT3" s="238">
        <v>129.71569524019117</v>
      </c>
      <c r="AU3" s="238">
        <v>134.20899111835655</v>
      </c>
      <c r="AV3" s="238">
        <v>133.16134588848152</v>
      </c>
      <c r="AW3" s="238">
        <v>143.39111097895207</v>
      </c>
      <c r="AX3" s="238">
        <v>144.14199913049194</v>
      </c>
      <c r="AY3" s="238">
        <v>146.32895094538497</v>
      </c>
      <c r="AZ3" s="238">
        <v>154.93506677129392</v>
      </c>
      <c r="BA3" s="238">
        <v>157.60569012648159</v>
      </c>
      <c r="BB3" s="238">
        <v>157.61010049378183</v>
      </c>
      <c r="BC3" s="238">
        <v>160.45478315202479</v>
      </c>
      <c r="BD3" s="238">
        <v>155.19463956405741</v>
      </c>
      <c r="BE3" s="238">
        <v>157.08189002185986</v>
      </c>
      <c r="BF3" s="238">
        <v>154.70337050882344</v>
      </c>
      <c r="BG3" s="238">
        <v>157.09156816968996</v>
      </c>
      <c r="BH3" s="238">
        <v>161.50498257945398</v>
      </c>
      <c r="BI3" s="238">
        <v>164.2806766653741</v>
      </c>
      <c r="BJ3" s="238">
        <v>175.75443108271389</v>
      </c>
      <c r="BK3" s="238">
        <v>176.70869523800295</v>
      </c>
      <c r="BL3" s="238">
        <v>179.61385215511237</v>
      </c>
      <c r="BM3" s="238">
        <v>177.61585378633063</v>
      </c>
      <c r="BN3" s="238">
        <v>179.20757045523666</v>
      </c>
      <c r="BO3" s="238">
        <v>183.03665387567136</v>
      </c>
      <c r="BP3" s="238">
        <v>189.38380181562428</v>
      </c>
      <c r="BQ3" s="238">
        <v>208.3145404029629</v>
      </c>
      <c r="BR3" s="238">
        <v>224.82681256767177</v>
      </c>
      <c r="BS3" s="238">
        <v>221.39653183877937</v>
      </c>
      <c r="BT3" s="238">
        <v>226.77224487572121</v>
      </c>
      <c r="BU3" s="238">
        <v>224.80190468178145</v>
      </c>
      <c r="BV3" s="238">
        <v>228.700921624194</v>
      </c>
      <c r="BW3" s="238">
        <v>239.13252408010862</v>
      </c>
      <c r="BX3" s="238">
        <v>245.42911207975069</v>
      </c>
      <c r="BY3" s="238">
        <v>267.39951941714514</v>
      </c>
      <c r="BZ3" s="238">
        <v>275.17400081183041</v>
      </c>
      <c r="CA3" s="238">
        <v>289.88116444612564</v>
      </c>
      <c r="CB3" s="238">
        <v>277.34300952521971</v>
      </c>
      <c r="CC3" s="238">
        <v>267.17285329645046</v>
      </c>
      <c r="CD3" s="238">
        <v>270.75149755440577</v>
      </c>
      <c r="CE3" s="238">
        <v>276.37335620004285</v>
      </c>
      <c r="CF3" s="238">
        <v>278.97225043066345</v>
      </c>
      <c r="CG3" s="238">
        <v>289.41163333327796</v>
      </c>
      <c r="CH3" s="238">
        <v>297.15762996227102</v>
      </c>
      <c r="CI3" s="238">
        <v>305.0838532748935</v>
      </c>
      <c r="CJ3" s="238">
        <v>319.95575907291607</v>
      </c>
      <c r="CK3" s="238">
        <v>318.41673550136278</v>
      </c>
      <c r="CL3" s="238">
        <v>327.73558483379884</v>
      </c>
      <c r="CM3" s="238">
        <v>333.95330248142244</v>
      </c>
      <c r="CN3" s="238">
        <v>331.57050288683672</v>
      </c>
      <c r="CO3" s="238">
        <v>325.98227069949155</v>
      </c>
      <c r="CP3" s="238">
        <v>318.90073149676306</v>
      </c>
      <c r="CQ3" s="238">
        <v>307.23544020892263</v>
      </c>
      <c r="CR3" s="238">
        <v>294.62466196781912</v>
      </c>
      <c r="CS3" s="238">
        <v>297.95077277130974</v>
      </c>
      <c r="CT3" s="238">
        <v>273.58214312233048</v>
      </c>
      <c r="CU3" s="238">
        <v>265.52800245351597</v>
      </c>
      <c r="CV3" s="238">
        <v>217.10920173421334</v>
      </c>
      <c r="CW3" s="238">
        <v>219.25193984788126</v>
      </c>
      <c r="CX3" s="238">
        <v>213.58476022271071</v>
      </c>
      <c r="CY3" s="238">
        <v>209.53972093315363</v>
      </c>
      <c r="CZ3" s="238">
        <v>206.79705375113059</v>
      </c>
      <c r="DA3" s="238">
        <v>187.08534707140052</v>
      </c>
      <c r="DB3" s="238">
        <v>176.17082189384558</v>
      </c>
      <c r="DC3" s="238">
        <v>174.35660514346381</v>
      </c>
      <c r="DD3" s="238">
        <v>160.58498456075776</v>
      </c>
      <c r="DE3" s="238">
        <v>142.12495122903724</v>
      </c>
      <c r="DF3" s="238">
        <v>114.41560484963577</v>
      </c>
      <c r="DG3" s="238">
        <v>107.4273404347133</v>
      </c>
      <c r="DH3" s="238">
        <v>111.94739082375216</v>
      </c>
      <c r="DI3" s="238">
        <v>107.64166785104332</v>
      </c>
      <c r="DJ3" s="238">
        <v>110.29386117620447</v>
      </c>
      <c r="DK3" s="238">
        <v>114.92438701067888</v>
      </c>
      <c r="DL3" s="238">
        <v>122.80464420567219</v>
      </c>
      <c r="DM3" s="238">
        <v>119.99993973197653</v>
      </c>
      <c r="DN3" s="238">
        <v>125.64905072667369</v>
      </c>
      <c r="DO3" s="238">
        <v>147.3651465359028</v>
      </c>
      <c r="DP3" s="238">
        <v>141.90502202377968</v>
      </c>
      <c r="DQ3" s="238">
        <v>133.8538225988971</v>
      </c>
      <c r="DR3" s="238">
        <v>127.30429353844981</v>
      </c>
      <c r="DS3" s="238">
        <v>129.01070025746134</v>
      </c>
      <c r="DT3" s="238">
        <v>125.8222273943871</v>
      </c>
      <c r="DU3" s="238">
        <v>123.76065613692771</v>
      </c>
      <c r="DV3" s="238">
        <v>129.74927119763618</v>
      </c>
      <c r="DW3" s="238">
        <v>128.63364696318061</v>
      </c>
      <c r="DX3" s="238">
        <v>121.33472972751663</v>
      </c>
      <c r="DY3" s="238">
        <v>118.48922779577774</v>
      </c>
      <c r="DZ3" s="238">
        <v>120.51415768767362</v>
      </c>
      <c r="EA3" s="238">
        <v>113.18873418987526</v>
      </c>
      <c r="EB3" s="238">
        <v>113.76980538058395</v>
      </c>
      <c r="EC3" s="238">
        <v>114.32849942537018</v>
      </c>
      <c r="ED3" s="238">
        <v>115.30976794981115</v>
      </c>
      <c r="EE3" s="238">
        <v>117.13811881251122</v>
      </c>
      <c r="EF3" s="238">
        <v>117.07577844115978</v>
      </c>
      <c r="EG3" s="238">
        <v>110.73010178958943</v>
      </c>
      <c r="EH3" s="238">
        <v>107.97377343015657</v>
      </c>
      <c r="EI3" s="238">
        <v>108.70082885854987</v>
      </c>
      <c r="EJ3" s="238">
        <v>103.15123612555423</v>
      </c>
      <c r="EK3" s="238">
        <v>100</v>
      </c>
      <c r="EL3" s="238">
        <v>96.179138618501426</v>
      </c>
      <c r="EM3" s="238">
        <v>87.434057374322819</v>
      </c>
      <c r="EN3" s="238">
        <v>85.124602514612448</v>
      </c>
      <c r="EO3" s="238">
        <v>91.573871600896467</v>
      </c>
      <c r="EP3" s="238">
        <v>95.606980409696689</v>
      </c>
      <c r="EQ3" s="238">
        <v>98.752299347129096</v>
      </c>
      <c r="ER3" s="238">
        <v>102.50106919206468</v>
      </c>
      <c r="ES3" s="238">
        <v>107.72961477564269</v>
      </c>
      <c r="ET3" s="238">
        <v>108.76004645280307</v>
      </c>
      <c r="EU3" s="238">
        <v>111.36479818993564</v>
      </c>
      <c r="EV3" s="238">
        <v>110.92661091521548</v>
      </c>
      <c r="EW3" s="238">
        <v>112.8824891049801</v>
      </c>
      <c r="EX3" s="238">
        <v>119.38969989934033</v>
      </c>
      <c r="EY3" s="238">
        <v>118.39721322956262</v>
      </c>
      <c r="EZ3" s="238">
        <v>117.33333107943703</v>
      </c>
      <c r="FA3" s="238">
        <v>116.31069523188567</v>
      </c>
      <c r="FB3" s="238">
        <v>117.64750102394844</v>
      </c>
      <c r="FC3" s="238">
        <v>113.77144238459316</v>
      </c>
      <c r="FD3" s="238">
        <v>116.12206399759604</v>
      </c>
      <c r="FE3" s="238">
        <v>121.12372508603505</v>
      </c>
      <c r="FF3" s="238">
        <v>130.18963020649747</v>
      </c>
      <c r="FG3" s="238">
        <v>129.31683909669715</v>
      </c>
      <c r="FH3" s="238">
        <v>130.37445748027758</v>
      </c>
      <c r="FI3" s="238">
        <v>127.7189156693311</v>
      </c>
      <c r="FJ3" s="238">
        <v>130.33996992429127</v>
      </c>
      <c r="FK3" s="238">
        <v>130.01808606841897</v>
      </c>
      <c r="FL3" s="238">
        <v>134.42099738267225</v>
      </c>
      <c r="FM3" s="238">
        <v>135.66254939817969</v>
      </c>
      <c r="FN3" s="238">
        <v>138.31809120912615</v>
      </c>
      <c r="FO3" s="238">
        <v>136.13525883223213</v>
      </c>
      <c r="FP3" s="238">
        <v>130.2939865163095</v>
      </c>
      <c r="FQ3" s="238">
        <v>134.67387675867926</v>
      </c>
      <c r="FR3" s="238">
        <v>135.9041011926854</v>
      </c>
      <c r="FS3" s="238">
        <v>136.41326125242193</v>
      </c>
      <c r="FT3" s="238">
        <v>135.42765479541362</v>
      </c>
      <c r="FU3" s="238">
        <v>133.30993281346329</v>
      </c>
      <c r="FV3" s="238">
        <v>134.12239219018636</v>
      </c>
      <c r="FW3" s="238">
        <v>133.81605504814323</v>
      </c>
      <c r="FX3" s="238">
        <v>132.08458424529078</v>
      </c>
      <c r="FY3" s="238">
        <v>136.14688112890616</v>
      </c>
      <c r="FZ3" s="238">
        <v>138.38447416643857</v>
      </c>
      <c r="GA3" s="238">
        <v>136.53313230800401</v>
      </c>
      <c r="GB3" s="238">
        <v>142.91293626620651</v>
      </c>
      <c r="GC3" s="238">
        <v>148.41365697298488</v>
      </c>
      <c r="GD3" s="238">
        <v>150.51808338571504</v>
      </c>
      <c r="GE3" s="238">
        <v>146.39665261573606</v>
      </c>
      <c r="GF3" s="238">
        <v>149.42937844798192</v>
      </c>
      <c r="GG3" s="238">
        <v>141.51296735535897</v>
      </c>
      <c r="GH3" s="238">
        <v>148.91680506788404</v>
      </c>
      <c r="GI3" s="238">
        <v>135.43327754142013</v>
      </c>
      <c r="GJ3" s="238">
        <v>132.3151228124913</v>
      </c>
      <c r="GK3" s="238">
        <v>145.58507809724779</v>
      </c>
      <c r="GL3" s="238">
        <v>149.71414143692525</v>
      </c>
      <c r="GM3" s="238">
        <v>143.63445162298638</v>
      </c>
      <c r="GN3" s="238">
        <v>132.41478985862148</v>
      </c>
      <c r="GO3" s="238">
        <v>131.06216566114094</v>
      </c>
      <c r="GP3" s="238">
        <v>133.35429647183489</v>
      </c>
      <c r="GQ3" s="238">
        <v>132.08680279601003</v>
      </c>
      <c r="GR3" s="238">
        <v>136.6336314698714</v>
      </c>
      <c r="GS3" s="238">
        <v>133.54521954045615</v>
      </c>
      <c r="GT3" s="238">
        <v>141.08037272009429</v>
      </c>
      <c r="GU3" s="238">
        <v>140.2653751276097</v>
      </c>
      <c r="GV3" s="238">
        <v>139.46467573850205</v>
      </c>
      <c r="GW3" s="238">
        <v>139.16441346758666</v>
      </c>
      <c r="GX3" s="238">
        <v>146.41360257968637</v>
      </c>
      <c r="GY3" s="238">
        <v>148.14368518829397</v>
      </c>
      <c r="GZ3" s="238">
        <v>151.18920250757844</v>
      </c>
      <c r="HA3" s="238">
        <v>155.96480243547057</v>
      </c>
      <c r="HB3" s="238">
        <v>160.32575446543191</v>
      </c>
      <c r="HC3" s="238">
        <v>161.34092690519341</v>
      </c>
      <c r="HD3" s="238">
        <v>159.15330178852426</v>
      </c>
      <c r="HE3" s="238">
        <v>156.26506470638591</v>
      </c>
      <c r="HF3" s="238">
        <v>155.23559406324748</v>
      </c>
      <c r="HG3" s="238">
        <v>150.90323844003998</v>
      </c>
      <c r="HH3" s="238">
        <v>154.90673538557829</v>
      </c>
      <c r="HI3" s="238">
        <v>159.29628382229347</v>
      </c>
      <c r="HJ3" s="238">
        <v>164.34354961434713</v>
      </c>
      <c r="HK3" s="238">
        <v>166.75994598504701</v>
      </c>
      <c r="HL3" s="238">
        <v>173.15124289453138</v>
      </c>
      <c r="HM3" s="238">
        <v>169.60528845705463</v>
      </c>
      <c r="HN3" s="238">
        <v>164.54372446162407</v>
      </c>
      <c r="HO3" s="238">
        <v>171.14154286988429</v>
      </c>
      <c r="HP3" s="238">
        <v>181.86964535362713</v>
      </c>
      <c r="HQ3" s="238">
        <v>186.67479003849706</v>
      </c>
      <c r="HR3" s="238">
        <v>187.48774503049924</v>
      </c>
      <c r="HS3" s="238">
        <v>196.37218172880861</v>
      </c>
      <c r="HT3" s="238">
        <v>176.73638953938377</v>
      </c>
      <c r="HU3" s="238">
        <v>175.21058724144009</v>
      </c>
      <c r="HV3" s="238">
        <v>160.89371334297783</v>
      </c>
      <c r="HW3" s="238">
        <v>174.62593402447101</v>
      </c>
      <c r="HX3" s="238">
        <v>179.91633264631315</v>
      </c>
      <c r="HY3" s="238">
        <v>188.05869818019954</v>
      </c>
      <c r="HZ3" s="238">
        <v>200.01711649022829</v>
      </c>
      <c r="IA3" s="238">
        <v>188.2228036539818</v>
      </c>
      <c r="IB3" s="238">
        <v>198.24483277946254</v>
      </c>
      <c r="IC3" s="238">
        <v>204.95755338307092</v>
      </c>
      <c r="ID3" s="238">
        <v>199.49954691097813</v>
      </c>
      <c r="IE3" s="238">
        <v>201.31888240167575</v>
      </c>
      <c r="IF3" s="238">
        <v>198.19778099953072</v>
      </c>
      <c r="IG3" s="238">
        <v>203.46758035189617</v>
      </c>
      <c r="IH3" s="238">
        <v>207.45129771945818</v>
      </c>
      <c r="II3" s="238">
        <v>207.84339588555682</v>
      </c>
      <c r="IJ3" s="238">
        <v>193.31143322968848</v>
      </c>
      <c r="IK3" s="238">
        <v>173.47530420442817</v>
      </c>
      <c r="IL3" s="238">
        <v>201.72180661677223</v>
      </c>
      <c r="IM3" s="252">
        <v>215.67249076640582</v>
      </c>
      <c r="IN3" s="252">
        <v>224.50065807984581</v>
      </c>
      <c r="IO3" s="252">
        <v>225.62688518567558</v>
      </c>
      <c r="IP3" s="252">
        <v>244.19146747854739</v>
      </c>
      <c r="IQ3" s="252">
        <v>245.89897309061192</v>
      </c>
      <c r="IR3" s="252">
        <v>244.89282837924389</v>
      </c>
      <c r="IS3" s="252">
        <v>246.60523824814584</v>
      </c>
      <c r="IT3" s="252">
        <v>247.09710065729848</v>
      </c>
    </row>
    <row r="4" spans="1:254" x14ac:dyDescent="0.35">
      <c r="A4" s="257" t="s">
        <v>37</v>
      </c>
      <c r="B4" s="238">
        <v>100</v>
      </c>
      <c r="C4" s="238">
        <v>104.32846252916768</v>
      </c>
      <c r="D4" s="238">
        <v>107.77405695852855</v>
      </c>
      <c r="E4" s="238">
        <v>114.43948747650747</v>
      </c>
      <c r="F4" s="238">
        <v>126.7675267498861</v>
      </c>
      <c r="G4" s="238">
        <v>125.41357198780165</v>
      </c>
      <c r="H4" s="238">
        <v>129.45564930847652</v>
      </c>
      <c r="I4" s="238">
        <v>128.20427061832808</v>
      </c>
      <c r="J4" s="238">
        <v>135.61314813640467</v>
      </c>
      <c r="K4" s="238">
        <v>149.24470203352524</v>
      </c>
      <c r="L4" s="238">
        <v>150.84888896841522</v>
      </c>
      <c r="M4" s="238">
        <v>150.42273910010167</v>
      </c>
      <c r="N4" s="238">
        <v>138.59561963198868</v>
      </c>
      <c r="O4" s="238">
        <v>134.66438953060259</v>
      </c>
      <c r="P4" s="238">
        <v>147.24946687529837</v>
      </c>
      <c r="Q4" s="238">
        <v>137.15479832616339</v>
      </c>
      <c r="R4" s="238">
        <v>127.17774861833644</v>
      </c>
      <c r="S4" s="238">
        <v>128.92237625213411</v>
      </c>
      <c r="T4" s="238">
        <v>135.51615739500306</v>
      </c>
      <c r="U4" s="238">
        <v>131.73536146478034</v>
      </c>
      <c r="V4" s="238">
        <v>129.53184443587011</v>
      </c>
      <c r="W4" s="238">
        <v>116.16973663540789</v>
      </c>
      <c r="X4" s="238">
        <v>103.01512063744994</v>
      </c>
      <c r="Y4" s="238">
        <v>106.10606422812259</v>
      </c>
      <c r="Z4" s="238">
        <v>107.38601758602445</v>
      </c>
      <c r="AA4" s="238">
        <v>107.29236080896611</v>
      </c>
      <c r="AB4" s="238">
        <v>107.72315424304101</v>
      </c>
      <c r="AC4" s="238">
        <v>110.4727460048195</v>
      </c>
      <c r="AD4" s="238">
        <v>113.02312463968819</v>
      </c>
      <c r="AE4" s="238">
        <v>108.02955208863195</v>
      </c>
      <c r="AF4" s="238">
        <v>108.2426351470872</v>
      </c>
      <c r="AG4" s="238">
        <v>102.94548952403777</v>
      </c>
      <c r="AH4" s="238">
        <v>94.069753019161681</v>
      </c>
      <c r="AI4" s="238">
        <v>95.060180634782242</v>
      </c>
      <c r="AJ4" s="238">
        <v>81.828368354366575</v>
      </c>
      <c r="AK4" s="238">
        <v>84.010208577587591</v>
      </c>
      <c r="AL4" s="238">
        <v>85.544365158605373</v>
      </c>
      <c r="AM4" s="238">
        <v>85.13006335381246</v>
      </c>
      <c r="AN4" s="238">
        <v>80.803557812563355</v>
      </c>
      <c r="AO4" s="238">
        <v>77.634660248092644</v>
      </c>
      <c r="AP4" s="238">
        <v>81.570507474762707</v>
      </c>
      <c r="AQ4" s="238">
        <v>90.248646546635428</v>
      </c>
      <c r="AR4" s="238">
        <v>93.009564543795236</v>
      </c>
      <c r="AS4" s="238">
        <v>97.730045370266055</v>
      </c>
      <c r="AT4" s="238">
        <v>97.671163521005539</v>
      </c>
      <c r="AU4" s="238">
        <v>108.84483282726201</v>
      </c>
      <c r="AV4" s="238">
        <v>108.57353269858149</v>
      </c>
      <c r="AW4" s="238">
        <v>115.95246368226712</v>
      </c>
      <c r="AX4" s="238">
        <v>111.49521248830443</v>
      </c>
      <c r="AY4" s="238">
        <v>113.4821369508951</v>
      </c>
      <c r="AZ4" s="238">
        <v>122.300347937395</v>
      </c>
      <c r="BA4" s="238">
        <v>126.40781828642615</v>
      </c>
      <c r="BB4" s="238">
        <v>124.01945525845656</v>
      </c>
      <c r="BC4" s="238">
        <v>126.1534719519366</v>
      </c>
      <c r="BD4" s="238">
        <v>125.33770755580865</v>
      </c>
      <c r="BE4" s="238">
        <v>131.10975586111439</v>
      </c>
      <c r="BF4" s="238">
        <v>130.51042911173613</v>
      </c>
      <c r="BG4" s="238">
        <v>131.8063426861265</v>
      </c>
      <c r="BH4" s="238">
        <v>136.54576943353902</v>
      </c>
      <c r="BI4" s="238">
        <v>135.22481882459604</v>
      </c>
      <c r="BJ4" s="238">
        <v>142.46506336098679</v>
      </c>
      <c r="BK4" s="238">
        <v>145.65897887456791</v>
      </c>
      <c r="BL4" s="238">
        <v>150.80518732404806</v>
      </c>
      <c r="BM4" s="238">
        <v>159.13084790952138</v>
      </c>
      <c r="BN4" s="238">
        <v>164.09117779326689</v>
      </c>
      <c r="BO4" s="238">
        <v>162.19344995531731</v>
      </c>
      <c r="BP4" s="238">
        <v>173.92286858170544</v>
      </c>
      <c r="BQ4" s="238">
        <v>183.75570948200706</v>
      </c>
      <c r="BR4" s="238">
        <v>189.04184630787248</v>
      </c>
      <c r="BS4" s="238">
        <v>192.26772750737757</v>
      </c>
      <c r="BT4" s="238">
        <v>199.3671131753097</v>
      </c>
      <c r="BU4" s="238">
        <v>193.4314802876911</v>
      </c>
      <c r="BV4" s="238">
        <v>201.22280511922531</v>
      </c>
      <c r="BW4" s="238">
        <v>217.29653932949759</v>
      </c>
      <c r="BX4" s="238">
        <v>222.20961756559632</v>
      </c>
      <c r="BY4" s="238">
        <v>229.28717084007988</v>
      </c>
      <c r="BZ4" s="238">
        <v>242.13643991732042</v>
      </c>
      <c r="CA4" s="238">
        <v>249.77515621211793</v>
      </c>
      <c r="CB4" s="238">
        <v>235.44263372144619</v>
      </c>
      <c r="CC4" s="238">
        <v>231.03483294548619</v>
      </c>
      <c r="CD4" s="238">
        <v>232.46151872098639</v>
      </c>
      <c r="CE4" s="238">
        <v>241.82025868843081</v>
      </c>
      <c r="CF4" s="238">
        <v>251.17689988535761</v>
      </c>
      <c r="CG4" s="238">
        <v>259.85669330014571</v>
      </c>
      <c r="CH4" s="238">
        <v>266.87039588799462</v>
      </c>
      <c r="CI4" s="238">
        <v>281.21186030825368</v>
      </c>
      <c r="CJ4" s="238">
        <v>289.75188154374808</v>
      </c>
      <c r="CK4" s="238">
        <v>282.08491705347336</v>
      </c>
      <c r="CL4" s="238">
        <v>289.24289304599932</v>
      </c>
      <c r="CM4" s="238">
        <v>304.3441700180723</v>
      </c>
      <c r="CN4" s="238">
        <v>316.3233561411098</v>
      </c>
      <c r="CO4" s="238">
        <v>305.19963394897121</v>
      </c>
      <c r="CP4" s="238">
        <v>312.58561385436604</v>
      </c>
      <c r="CQ4" s="238">
        <v>306.59596497550382</v>
      </c>
      <c r="CR4" s="238">
        <v>307.60496294189437</v>
      </c>
      <c r="CS4" s="238">
        <v>314.49428533583676</v>
      </c>
      <c r="CT4" s="238">
        <v>289.61141560764401</v>
      </c>
      <c r="CU4" s="238">
        <v>285.7310720219337</v>
      </c>
      <c r="CV4" s="238">
        <v>247.52187051972123</v>
      </c>
      <c r="CW4" s="238">
        <v>258.70087448881674</v>
      </c>
      <c r="CX4" s="238">
        <v>257.73880666830206</v>
      </c>
      <c r="CY4" s="238">
        <v>264.67565410023042</v>
      </c>
      <c r="CZ4" s="238">
        <v>277.01576304671346</v>
      </c>
      <c r="DA4" s="238">
        <v>250.78022933525185</v>
      </c>
      <c r="DB4" s="238">
        <v>246.09969944311607</v>
      </c>
      <c r="DC4" s="238">
        <v>247.86552264654253</v>
      </c>
      <c r="DD4" s="238">
        <v>210.77607020753555</v>
      </c>
      <c r="DE4" s="238">
        <v>171.83879046326774</v>
      </c>
      <c r="DF4" s="238">
        <v>157.01690539404578</v>
      </c>
      <c r="DG4" s="238">
        <v>147.76966554100778</v>
      </c>
      <c r="DH4" s="238">
        <v>154.78938168840256</v>
      </c>
      <c r="DI4" s="238">
        <v>140.07238226277028</v>
      </c>
      <c r="DJ4" s="238">
        <v>136.44711827186384</v>
      </c>
      <c r="DK4" s="238">
        <v>166.91465435897081</v>
      </c>
      <c r="DL4" s="238">
        <v>180.84221771574096</v>
      </c>
      <c r="DM4" s="238">
        <v>179.38457093120445</v>
      </c>
      <c r="DN4" s="238">
        <v>194.97588878706986</v>
      </c>
      <c r="DO4" s="238">
        <v>208.83557708070319</v>
      </c>
      <c r="DP4" s="238">
        <v>213.795911214835</v>
      </c>
      <c r="DQ4" s="238">
        <v>206.16552491398943</v>
      </c>
      <c r="DR4" s="238">
        <v>205.98804719801842</v>
      </c>
      <c r="DS4" s="238">
        <v>215.45494324940663</v>
      </c>
      <c r="DT4" s="238">
        <v>226.36610101728127</v>
      </c>
      <c r="DU4" s="238">
        <v>226.4815871341244</v>
      </c>
      <c r="DV4" s="238">
        <v>242.21886264720285</v>
      </c>
      <c r="DW4" s="238">
        <v>256.75045837676879</v>
      </c>
      <c r="DX4" s="238">
        <v>239.07523143960589</v>
      </c>
      <c r="DY4" s="238">
        <v>238.19123923370157</v>
      </c>
      <c r="DZ4" s="238">
        <v>249.31828048220325</v>
      </c>
      <c r="EA4" s="238">
        <v>237.32556251324442</v>
      </c>
      <c r="EB4" s="238">
        <v>251.64633829971316</v>
      </c>
      <c r="EC4" s="238">
        <v>258.11695176348189</v>
      </c>
      <c r="ED4" s="238">
        <v>259.52641107001665</v>
      </c>
      <c r="EE4" s="238">
        <v>277.27101981625663</v>
      </c>
      <c r="EF4" s="238">
        <v>281.26299275910878</v>
      </c>
      <c r="EG4" s="238">
        <v>281.38488792035992</v>
      </c>
      <c r="EH4" s="238">
        <v>277.21062996179921</v>
      </c>
      <c r="EI4" s="238">
        <v>278.50261030833019</v>
      </c>
      <c r="EJ4" s="238">
        <v>275.5293321265774</v>
      </c>
      <c r="EK4" s="238">
        <v>259.1929409526702</v>
      </c>
      <c r="EL4" s="238">
        <v>252.66762012225669</v>
      </c>
      <c r="EM4" s="238">
        <v>215.11266246327375</v>
      </c>
      <c r="EN4" s="238">
        <v>206.32490595493954</v>
      </c>
      <c r="EO4" s="238">
        <v>214.26233475612236</v>
      </c>
      <c r="EP4" s="238">
        <v>220.65666431626082</v>
      </c>
      <c r="EQ4" s="238">
        <v>218.87347184964386</v>
      </c>
      <c r="ER4" s="238">
        <v>233.33506249082828</v>
      </c>
      <c r="ES4" s="238">
        <v>251.47224340904884</v>
      </c>
      <c r="ET4" s="238">
        <v>249.64786292782335</v>
      </c>
      <c r="EU4" s="238">
        <v>254.31651304143176</v>
      </c>
      <c r="EV4" s="238">
        <v>240.34869974865384</v>
      </c>
      <c r="EW4" s="238">
        <v>242.88149634727731</v>
      </c>
      <c r="EX4" s="238">
        <v>257.75429586505066</v>
      </c>
      <c r="EY4" s="238">
        <v>263.61851628746956</v>
      </c>
      <c r="EZ4" s="238">
        <v>269.45649278549894</v>
      </c>
      <c r="FA4" s="238">
        <v>264.3233201832536</v>
      </c>
      <c r="FB4" s="238">
        <v>268.97014947550042</v>
      </c>
      <c r="FC4" s="238">
        <v>271.96502602580898</v>
      </c>
      <c r="FD4" s="238">
        <v>287.39483825113894</v>
      </c>
      <c r="FE4" s="238">
        <v>299.50496881411357</v>
      </c>
      <c r="FF4" s="238">
        <v>305.04605863010045</v>
      </c>
      <c r="FG4" s="238">
        <v>306.89050233238822</v>
      </c>
      <c r="FH4" s="238">
        <v>314.70287924987952</v>
      </c>
      <c r="FI4" s="238">
        <v>301.08511996633877</v>
      </c>
      <c r="FJ4" s="238">
        <v>321.16878276000386</v>
      </c>
      <c r="FK4" s="238">
        <v>327.09616110672152</v>
      </c>
      <c r="FL4" s="238">
        <v>342.07637513990306</v>
      </c>
      <c r="FM4" s="238">
        <v>356.21983438728819</v>
      </c>
      <c r="FN4" s="238">
        <v>365.85394854718743</v>
      </c>
      <c r="FO4" s="238">
        <v>374.78752006480903</v>
      </c>
      <c r="FP4" s="238">
        <v>384.45920098256943</v>
      </c>
      <c r="FQ4" s="238">
        <v>412.45825330794037</v>
      </c>
      <c r="FR4" s="238">
        <v>415.97208093827447</v>
      </c>
      <c r="FS4" s="238">
        <v>421.43414317765951</v>
      </c>
      <c r="FT4" s="238">
        <v>444.36516548827581</v>
      </c>
      <c r="FU4" s="238">
        <v>447.11199505876965</v>
      </c>
      <c r="FV4" s="238">
        <v>436.98772626588419</v>
      </c>
      <c r="FW4" s="238">
        <v>439.56339848249951</v>
      </c>
      <c r="FX4" s="238">
        <v>442.43745530633856</v>
      </c>
      <c r="FY4" s="238">
        <v>445.92200174126873</v>
      </c>
      <c r="FZ4" s="238">
        <v>451.45971401095233</v>
      </c>
      <c r="GA4" s="238">
        <v>451.73888278156977</v>
      </c>
      <c r="GB4" s="238">
        <v>481.72847274299636</v>
      </c>
      <c r="GC4" s="238">
        <v>523.9100170873088</v>
      </c>
      <c r="GD4" s="238">
        <v>555.04681339144054</v>
      </c>
      <c r="GE4" s="238">
        <v>560.84489598122229</v>
      </c>
      <c r="GF4" s="238">
        <v>577.57918033877706</v>
      </c>
      <c r="GG4" s="238">
        <v>561.52896885876498</v>
      </c>
      <c r="GH4" s="238">
        <v>589.31538827963641</v>
      </c>
      <c r="GI4" s="238">
        <v>567.32395227509414</v>
      </c>
      <c r="GJ4" s="238">
        <v>561.33350632075883</v>
      </c>
      <c r="GK4" s="238">
        <v>569.69597245969749</v>
      </c>
      <c r="GL4" s="238">
        <v>616.68362023856469</v>
      </c>
      <c r="GM4" s="238">
        <v>613.99167660003502</v>
      </c>
      <c r="GN4" s="238">
        <v>592.10123059933937</v>
      </c>
      <c r="GO4" s="238">
        <v>584.67483663514406</v>
      </c>
      <c r="GP4" s="238">
        <v>592.02964202626561</v>
      </c>
      <c r="GQ4" s="238">
        <v>593.36817598567541</v>
      </c>
      <c r="GR4" s="238">
        <v>632.72141900190138</v>
      </c>
      <c r="GS4" s="238">
        <v>597.83343566150825</v>
      </c>
      <c r="GT4" s="238">
        <v>618.25509779773029</v>
      </c>
      <c r="GU4" s="238">
        <v>631.43195699801038</v>
      </c>
      <c r="GV4" s="238">
        <v>621.46697842309982</v>
      </c>
      <c r="GW4" s="238">
        <v>617.67311393022192</v>
      </c>
      <c r="GX4" s="238">
        <v>592.71785897176937</v>
      </c>
      <c r="GY4" s="238">
        <v>623.78756985863515</v>
      </c>
      <c r="GZ4" s="238">
        <v>644.18649469565446</v>
      </c>
      <c r="HA4" s="238">
        <v>653.72768561496571</v>
      </c>
      <c r="HB4" s="238">
        <v>679.73790371636767</v>
      </c>
      <c r="HC4" s="238">
        <v>709.3993471736726</v>
      </c>
      <c r="HD4" s="238">
        <v>713.00002233552345</v>
      </c>
      <c r="HE4" s="238">
        <v>710.82995364558872</v>
      </c>
      <c r="HF4" s="238">
        <v>727.58715942310062</v>
      </c>
      <c r="HG4" s="238">
        <v>730.23872909263127</v>
      </c>
      <c r="HH4" s="238">
        <v>729.82344959675265</v>
      </c>
      <c r="HI4" s="238">
        <v>740.17440041953228</v>
      </c>
      <c r="HJ4" s="238">
        <v>699.91661340533835</v>
      </c>
      <c r="HK4" s="238">
        <v>705.01179154611816</v>
      </c>
      <c r="HL4" s="238">
        <v>702.36829270022258</v>
      </c>
      <c r="HM4" s="238">
        <v>707.65164202371739</v>
      </c>
      <c r="HN4" s="238">
        <v>696.63190023027187</v>
      </c>
      <c r="HO4" s="238">
        <v>706.75336371562412</v>
      </c>
      <c r="HP4" s="238">
        <v>708.49088834546126</v>
      </c>
      <c r="HQ4" s="238">
        <v>704.25006602903966</v>
      </c>
      <c r="HR4" s="238">
        <v>736.59152153036007</v>
      </c>
      <c r="HS4" s="238">
        <v>743.63170520999586</v>
      </c>
      <c r="HT4" s="238">
        <v>681.03034966672067</v>
      </c>
      <c r="HU4" s="238">
        <v>676.83834470340298</v>
      </c>
      <c r="HV4" s="238">
        <v>647.36814621803899</v>
      </c>
      <c r="HW4" s="238">
        <v>679.80834120415147</v>
      </c>
      <c r="HX4" s="238">
        <v>713.40110303269967</v>
      </c>
      <c r="HY4" s="238">
        <v>725.96611272894233</v>
      </c>
      <c r="HZ4" s="238">
        <v>755.78055388481027</v>
      </c>
      <c r="IA4" s="238">
        <v>731.65774210654604</v>
      </c>
      <c r="IB4" s="238">
        <v>746.10063362024312</v>
      </c>
      <c r="IC4" s="238">
        <v>745.41760718888349</v>
      </c>
      <c r="ID4" s="238">
        <v>742.5326060901474</v>
      </c>
      <c r="IE4" s="238">
        <v>747.21147880930528</v>
      </c>
      <c r="IF4" s="238">
        <v>744.61999828803937</v>
      </c>
      <c r="IG4" s="238">
        <v>791.43629359000238</v>
      </c>
      <c r="IH4" s="238">
        <v>822.00764201661104</v>
      </c>
      <c r="II4" s="238">
        <v>836.41009919346391</v>
      </c>
      <c r="IJ4" s="238">
        <v>787.65841178898222</v>
      </c>
      <c r="IK4" s="238">
        <v>706.18715374903707</v>
      </c>
      <c r="IL4" s="238">
        <v>776.49525941082618</v>
      </c>
      <c r="IM4" s="252">
        <v>842.61825561642104</v>
      </c>
      <c r="IN4" s="252">
        <v>852.11391623818633</v>
      </c>
      <c r="IO4" s="252">
        <v>900.56349706008689</v>
      </c>
      <c r="IP4" s="252">
        <v>943.81753748657684</v>
      </c>
      <c r="IQ4" s="252">
        <v>955.47561850371267</v>
      </c>
      <c r="IR4" s="252">
        <v>972.83789264629206</v>
      </c>
      <c r="IS4" s="252">
        <v>984.93451068657919</v>
      </c>
      <c r="IT4" s="252">
        <v>966.98270209532132</v>
      </c>
    </row>
    <row r="5" spans="1:254" x14ac:dyDescent="0.35">
      <c r="A5" s="257" t="s">
        <v>39</v>
      </c>
      <c r="B5" s="238">
        <v>100</v>
      </c>
      <c r="C5" s="238">
        <v>100</v>
      </c>
      <c r="D5" s="238">
        <v>100</v>
      </c>
      <c r="E5" s="238">
        <v>100</v>
      </c>
      <c r="F5" s="238">
        <v>100</v>
      </c>
      <c r="G5" s="238">
        <v>100</v>
      </c>
      <c r="H5" s="238">
        <v>100</v>
      </c>
      <c r="I5" s="238">
        <v>100</v>
      </c>
      <c r="J5" s="238">
        <v>100</v>
      </c>
      <c r="K5" s="238">
        <v>100</v>
      </c>
      <c r="L5" s="238">
        <v>100</v>
      </c>
      <c r="M5" s="238">
        <v>100</v>
      </c>
      <c r="N5" s="238">
        <v>101.81979614270011</v>
      </c>
      <c r="O5" s="238">
        <v>101.81512940941342</v>
      </c>
      <c r="P5" s="238">
        <v>104.42761067252924</v>
      </c>
      <c r="Q5" s="238">
        <v>107.5644648745878</v>
      </c>
      <c r="R5" s="238">
        <v>104.67269911062257</v>
      </c>
      <c r="S5" s="238">
        <v>105.10456680323774</v>
      </c>
      <c r="T5" s="238">
        <v>109.10013990206856</v>
      </c>
      <c r="U5" s="238">
        <v>107.04091136204659</v>
      </c>
      <c r="V5" s="238">
        <v>105.00922354351954</v>
      </c>
      <c r="W5" s="238">
        <v>102.30989307484761</v>
      </c>
      <c r="X5" s="238">
        <v>91.363175776956169</v>
      </c>
      <c r="Y5" s="238">
        <v>95.220425702008626</v>
      </c>
      <c r="Z5" s="238">
        <v>95.607364844608796</v>
      </c>
      <c r="AA5" s="238">
        <v>95.499910062955962</v>
      </c>
      <c r="AB5" s="238">
        <v>99.308903767362878</v>
      </c>
      <c r="AC5" s="238">
        <v>103.64207055061459</v>
      </c>
      <c r="AD5" s="238">
        <v>105.40230838413113</v>
      </c>
      <c r="AE5" s="238">
        <v>111.37941232684808</v>
      </c>
      <c r="AF5" s="238">
        <v>114.15746106413879</v>
      </c>
      <c r="AG5" s="238">
        <v>104.80729235014263</v>
      </c>
      <c r="AH5" s="238">
        <v>102.48639976764028</v>
      </c>
      <c r="AI5" s="238">
        <v>98.404244692906843</v>
      </c>
      <c r="AJ5" s="238">
        <v>91.111497615099836</v>
      </c>
      <c r="AK5" s="238">
        <v>97.261165916011834</v>
      </c>
      <c r="AL5" s="238">
        <v>98.247076579993845</v>
      </c>
      <c r="AM5" s="238">
        <v>97.349220384870108</v>
      </c>
      <c r="AN5" s="238">
        <v>92.634594510284813</v>
      </c>
      <c r="AO5" s="238">
        <v>92.048009386005447</v>
      </c>
      <c r="AP5" s="238">
        <v>88.879820390717924</v>
      </c>
      <c r="AQ5" s="238">
        <v>90.42930505840333</v>
      </c>
      <c r="AR5" s="238">
        <v>97.368092967191856</v>
      </c>
      <c r="AS5" s="238">
        <v>100.42760426506173</v>
      </c>
      <c r="AT5" s="238">
        <v>102.65929870946349</v>
      </c>
      <c r="AU5" s="238">
        <v>105.45404023204593</v>
      </c>
      <c r="AV5" s="238">
        <v>105.3000241034202</v>
      </c>
      <c r="AW5" s="238">
        <v>109.8847891705293</v>
      </c>
      <c r="AX5" s="238">
        <v>114.97906544916756</v>
      </c>
      <c r="AY5" s="238">
        <v>117.91467189835048</v>
      </c>
      <c r="AZ5" s="238">
        <v>120.37420060213445</v>
      </c>
      <c r="BA5" s="238">
        <v>128.24981653076682</v>
      </c>
      <c r="BB5" s="238">
        <v>132.25287923402215</v>
      </c>
      <c r="BC5" s="238">
        <v>128.76334690480755</v>
      </c>
      <c r="BD5" s="238">
        <v>132.37929938070135</v>
      </c>
      <c r="BE5" s="238">
        <v>135.559362361431</v>
      </c>
      <c r="BF5" s="238">
        <v>138.46562149441453</v>
      </c>
      <c r="BG5" s="238">
        <v>142.26153591682632</v>
      </c>
      <c r="BH5" s="238">
        <v>144.90569770468252</v>
      </c>
      <c r="BI5" s="238">
        <v>146.88474005925553</v>
      </c>
      <c r="BJ5" s="238">
        <v>155.2763086251299</v>
      </c>
      <c r="BK5" s="238">
        <v>162.7622596373937</v>
      </c>
      <c r="BL5" s="238">
        <v>166.89091145109904</v>
      </c>
      <c r="BM5" s="238">
        <v>169.515673514475</v>
      </c>
      <c r="BN5" s="238">
        <v>167.9189457227632</v>
      </c>
      <c r="BO5" s="238">
        <v>173.14271313020888</v>
      </c>
      <c r="BP5" s="238">
        <v>186.14207888298961</v>
      </c>
      <c r="BQ5" s="238">
        <v>191.65281327473943</v>
      </c>
      <c r="BR5" s="238">
        <v>195.95975864030967</v>
      </c>
      <c r="BS5" s="238">
        <v>197.18292772933168</v>
      </c>
      <c r="BT5" s="238">
        <v>205.90482402464306</v>
      </c>
      <c r="BU5" s="238">
        <v>195.07634773565354</v>
      </c>
      <c r="BV5" s="238">
        <v>197.47162522132925</v>
      </c>
      <c r="BW5" s="238">
        <v>203.0374540286532</v>
      </c>
      <c r="BX5" s="238">
        <v>215.44669743441969</v>
      </c>
      <c r="BY5" s="238">
        <v>231.23394772162416</v>
      </c>
      <c r="BZ5" s="238">
        <v>242.130519221284</v>
      </c>
      <c r="CA5" s="238">
        <v>236.00871106419049</v>
      </c>
      <c r="CB5" s="238">
        <v>224.26233724982069</v>
      </c>
      <c r="CC5" s="238">
        <v>230.55581909829954</v>
      </c>
      <c r="CD5" s="238">
        <v>244.54422013803233</v>
      </c>
      <c r="CE5" s="238">
        <v>247.68856497745307</v>
      </c>
      <c r="CF5" s="238">
        <v>265.7619225291748</v>
      </c>
      <c r="CG5" s="238">
        <v>274.51552119085966</v>
      </c>
      <c r="CH5" s="238">
        <v>281.68261260334248</v>
      </c>
      <c r="CI5" s="238">
        <v>306.21426900168876</v>
      </c>
      <c r="CJ5" s="238">
        <v>309.89549366004684</v>
      </c>
      <c r="CK5" s="238">
        <v>311.2290015946358</v>
      </c>
      <c r="CL5" s="238">
        <v>319.28830039486331</v>
      </c>
      <c r="CM5" s="238">
        <v>310.38954591076288</v>
      </c>
      <c r="CN5" s="238">
        <v>312.55915384937077</v>
      </c>
      <c r="CO5" s="238">
        <v>281.5345807093899</v>
      </c>
      <c r="CP5" s="238">
        <v>262.47190049745916</v>
      </c>
      <c r="CQ5" s="238">
        <v>265.24158073779876</v>
      </c>
      <c r="CR5" s="238">
        <v>254.73644601786728</v>
      </c>
      <c r="CS5" s="238">
        <v>253.32516213156271</v>
      </c>
      <c r="CT5" s="238">
        <v>230.9933378273702</v>
      </c>
      <c r="CU5" s="238">
        <v>219.68224997082422</v>
      </c>
      <c r="CV5" s="238">
        <v>214.54244464403271</v>
      </c>
      <c r="CW5" s="238">
        <v>220.69796699004436</v>
      </c>
      <c r="CX5" s="238">
        <v>211.92585230463857</v>
      </c>
      <c r="CY5" s="238">
        <v>214.82031566742424</v>
      </c>
      <c r="CZ5" s="238">
        <v>208.18774369829808</v>
      </c>
      <c r="DA5" s="238">
        <v>182.12630880144323</v>
      </c>
      <c r="DB5" s="238">
        <v>180.84219272323392</v>
      </c>
      <c r="DC5" s="238">
        <v>183.99971633577292</v>
      </c>
      <c r="DD5" s="238">
        <v>165.96332682621176</v>
      </c>
      <c r="DE5" s="238">
        <v>130.62854798241037</v>
      </c>
      <c r="DF5" s="238">
        <v>111.28580386865654</v>
      </c>
      <c r="DG5" s="238">
        <v>113.17621626877911</v>
      </c>
      <c r="DH5" s="238">
        <v>109.65088736841544</v>
      </c>
      <c r="DI5" s="238">
        <v>96.954495071208171</v>
      </c>
      <c r="DJ5" s="238">
        <v>98.244530236097262</v>
      </c>
      <c r="DK5" s="238">
        <v>119.80050582476396</v>
      </c>
      <c r="DL5" s="238">
        <v>126.16750488456185</v>
      </c>
      <c r="DM5" s="238">
        <v>126.8394057224462</v>
      </c>
      <c r="DN5" s="238">
        <v>137.7370304703895</v>
      </c>
      <c r="DO5" s="238">
        <v>151.84482988409826</v>
      </c>
      <c r="DP5" s="238">
        <v>157.06424710801821</v>
      </c>
      <c r="DQ5" s="238">
        <v>156.28131429670537</v>
      </c>
      <c r="DR5" s="238">
        <v>154.34190587984767</v>
      </c>
      <c r="DS5" s="238">
        <v>164.65624699604109</v>
      </c>
      <c r="DT5" s="238">
        <v>160.23202094909149</v>
      </c>
      <c r="DU5" s="238">
        <v>165.4186021823329</v>
      </c>
      <c r="DV5" s="238">
        <v>177.0697085997688</v>
      </c>
      <c r="DW5" s="238">
        <v>177.91828776135122</v>
      </c>
      <c r="DX5" s="238">
        <v>173.39166830564409</v>
      </c>
      <c r="DY5" s="238">
        <v>171.98254595195229</v>
      </c>
      <c r="DZ5" s="238">
        <v>180.24492552071965</v>
      </c>
      <c r="EA5" s="238">
        <v>183.1805958221999</v>
      </c>
      <c r="EB5" s="238">
        <v>189.80061991922946</v>
      </c>
      <c r="EC5" s="238">
        <v>193.99956354550798</v>
      </c>
      <c r="ED5" s="238">
        <v>193.94724843410179</v>
      </c>
      <c r="EE5" s="238">
        <v>200.38550710550356</v>
      </c>
      <c r="EF5" s="238">
        <v>197.75933822730875</v>
      </c>
      <c r="EG5" s="238">
        <v>203.57260317574296</v>
      </c>
      <c r="EH5" s="238">
        <v>198.47249725217193</v>
      </c>
      <c r="EI5" s="238">
        <v>201.13123728012056</v>
      </c>
      <c r="EJ5" s="238">
        <v>208.50332726592274</v>
      </c>
      <c r="EK5" s="238">
        <v>201.88399254119224</v>
      </c>
      <c r="EL5" s="238">
        <v>201.98690607322118</v>
      </c>
      <c r="EM5" s="238">
        <v>186.03261900811125</v>
      </c>
      <c r="EN5" s="238">
        <v>171.39122489925688</v>
      </c>
      <c r="EO5" s="238">
        <v>184.55104249624728</v>
      </c>
      <c r="EP5" s="238">
        <v>176.38547715720969</v>
      </c>
      <c r="EQ5" s="238">
        <v>181.47635614111763</v>
      </c>
      <c r="ER5" s="238">
        <v>193.19013401988488</v>
      </c>
      <c r="ES5" s="238">
        <v>195.04974069301267</v>
      </c>
      <c r="ET5" s="238">
        <v>201.53407089067403</v>
      </c>
      <c r="EU5" s="238">
        <v>203.23651950668068</v>
      </c>
      <c r="EV5" s="238">
        <v>200.13567295247609</v>
      </c>
      <c r="EW5" s="238">
        <v>207.39591869324508</v>
      </c>
      <c r="EX5" s="238">
        <v>219.76548821825821</v>
      </c>
      <c r="EY5" s="238">
        <v>217.16695052019864</v>
      </c>
      <c r="EZ5" s="238">
        <v>217.23246775099022</v>
      </c>
      <c r="FA5" s="238">
        <v>227.4411919529197</v>
      </c>
      <c r="FB5" s="238">
        <v>230.28073241635337</v>
      </c>
      <c r="FC5" s="238">
        <v>231.87574150633205</v>
      </c>
      <c r="FD5" s="238">
        <v>226.57220061017657</v>
      </c>
      <c r="FE5" s="238">
        <v>230.07500436484668</v>
      </c>
      <c r="FF5" s="238">
        <v>227.97548776039207</v>
      </c>
      <c r="FG5" s="238">
        <v>100</v>
      </c>
      <c r="FH5" s="238">
        <v>100</v>
      </c>
      <c r="FI5" s="238">
        <v>100</v>
      </c>
      <c r="FJ5" s="238">
        <v>100</v>
      </c>
      <c r="FK5" s="238">
        <v>100</v>
      </c>
      <c r="FL5" s="238">
        <v>100</v>
      </c>
      <c r="FM5" s="238">
        <v>100</v>
      </c>
      <c r="FN5" s="238">
        <v>100</v>
      </c>
      <c r="FO5" s="238">
        <v>100</v>
      </c>
      <c r="FP5" s="238">
        <v>100</v>
      </c>
      <c r="FQ5" s="238">
        <v>100</v>
      </c>
      <c r="FR5" s="238">
        <v>100</v>
      </c>
      <c r="FS5" s="238">
        <v>100</v>
      </c>
      <c r="FT5" s="238">
        <v>100</v>
      </c>
      <c r="FU5" s="238">
        <v>100</v>
      </c>
      <c r="FV5" s="238">
        <v>100</v>
      </c>
      <c r="FW5" s="238">
        <v>100</v>
      </c>
      <c r="FX5" s="238">
        <v>100</v>
      </c>
      <c r="FY5" s="238">
        <v>100</v>
      </c>
      <c r="FZ5" s="238">
        <v>100</v>
      </c>
      <c r="GA5" s="238">
        <v>100</v>
      </c>
      <c r="GB5" s="238">
        <v>100</v>
      </c>
      <c r="GC5" s="238">
        <v>100</v>
      </c>
      <c r="GD5" s="238">
        <v>100</v>
      </c>
      <c r="GE5" s="238">
        <v>100</v>
      </c>
      <c r="GF5" s="238">
        <v>100</v>
      </c>
      <c r="GG5" s="238">
        <v>100</v>
      </c>
      <c r="GH5" s="238">
        <v>100</v>
      </c>
      <c r="GI5" s="238">
        <v>100</v>
      </c>
      <c r="GJ5" s="238">
        <v>100</v>
      </c>
      <c r="GK5" s="238">
        <v>100</v>
      </c>
      <c r="GL5" s="238">
        <v>100</v>
      </c>
      <c r="GM5" s="238">
        <v>100</v>
      </c>
      <c r="GN5" s="238">
        <v>100</v>
      </c>
      <c r="GO5" s="238">
        <v>100</v>
      </c>
      <c r="GP5" s="238">
        <v>100</v>
      </c>
      <c r="GQ5" s="238">
        <v>100</v>
      </c>
      <c r="GR5" s="238">
        <v>100</v>
      </c>
      <c r="GS5" s="238">
        <v>100</v>
      </c>
      <c r="GT5" s="238">
        <v>100</v>
      </c>
      <c r="GU5" s="238">
        <v>100</v>
      </c>
      <c r="GV5" s="238">
        <v>100</v>
      </c>
      <c r="GW5" s="238">
        <v>100</v>
      </c>
      <c r="GX5" s="238">
        <v>100</v>
      </c>
      <c r="GY5" s="238">
        <v>100</v>
      </c>
      <c r="GZ5" s="238">
        <v>100</v>
      </c>
      <c r="HA5" s="238">
        <v>100</v>
      </c>
      <c r="HB5" s="238">
        <v>100</v>
      </c>
      <c r="HC5" s="238">
        <v>100</v>
      </c>
      <c r="HD5" s="238">
        <v>100</v>
      </c>
      <c r="HE5" s="238">
        <v>100</v>
      </c>
      <c r="HF5" s="238">
        <v>100</v>
      </c>
      <c r="HG5" s="238">
        <v>100</v>
      </c>
      <c r="HH5" s="238">
        <v>100</v>
      </c>
      <c r="HI5" s="238">
        <v>100</v>
      </c>
      <c r="HJ5" s="238">
        <v>100</v>
      </c>
      <c r="HK5" s="238">
        <v>100</v>
      </c>
      <c r="HL5" s="238">
        <v>100</v>
      </c>
      <c r="HM5" s="238">
        <v>100</v>
      </c>
      <c r="HN5" s="238">
        <v>100</v>
      </c>
      <c r="HO5" s="238">
        <v>100</v>
      </c>
      <c r="HP5" s="238">
        <v>100</v>
      </c>
      <c r="HQ5" s="238">
        <v>100</v>
      </c>
      <c r="HR5" s="238">
        <v>100.33866113046813</v>
      </c>
      <c r="HS5" s="238">
        <v>100.65639109352782</v>
      </c>
      <c r="HT5" s="238">
        <v>101.06271660476116</v>
      </c>
      <c r="HU5" s="238">
        <v>101.03679762551791</v>
      </c>
      <c r="HV5" s="238">
        <v>101.68796043272278</v>
      </c>
      <c r="HW5" s="238">
        <v>102.44832592410835</v>
      </c>
      <c r="HX5" s="238">
        <v>102.70229571257225</v>
      </c>
      <c r="HY5" s="238">
        <v>102.83020592542678</v>
      </c>
      <c r="HZ5" s="238">
        <v>103.28203117604679</v>
      </c>
      <c r="IA5" s="238">
        <v>103.46293087763753</v>
      </c>
      <c r="IB5" s="238">
        <v>103.68281859414519</v>
      </c>
      <c r="IC5" s="238">
        <v>104.134749999555</v>
      </c>
      <c r="ID5" s="238">
        <v>104.49435183549073</v>
      </c>
      <c r="IE5" s="238">
        <v>104.95519705434398</v>
      </c>
      <c r="IF5" s="238">
        <v>106.25884539220179</v>
      </c>
      <c r="IG5" s="238">
        <v>106.77782533193712</v>
      </c>
      <c r="IH5" s="238">
        <v>107.79181597973759</v>
      </c>
      <c r="II5" s="238">
        <v>108.65247847049316</v>
      </c>
      <c r="IJ5" s="238">
        <v>109.05377218714074</v>
      </c>
      <c r="IK5" s="238">
        <v>107.4890327492682</v>
      </c>
      <c r="IL5" s="238">
        <v>107.43346260579553</v>
      </c>
      <c r="IM5" s="252">
        <v>107.78662539830778</v>
      </c>
      <c r="IN5" s="252">
        <v>108.09343441965859</v>
      </c>
      <c r="IO5" s="252">
        <v>108.54520932868947</v>
      </c>
      <c r="IP5" s="252">
        <v>108.92026281335504</v>
      </c>
      <c r="IQ5" s="252">
        <v>109.26713025663007</v>
      </c>
      <c r="IR5" s="252">
        <v>120.80723600805483</v>
      </c>
      <c r="IS5" s="252">
        <v>121.18483220298479</v>
      </c>
      <c r="IT5" s="252">
        <v>121.2626505683187</v>
      </c>
    </row>
    <row r="6" spans="1:254" x14ac:dyDescent="0.35">
      <c r="A6" s="257" t="s">
        <v>214</v>
      </c>
      <c r="B6" s="238">
        <v>100</v>
      </c>
      <c r="C6" s="238">
        <v>115.78799905157686</v>
      </c>
      <c r="D6" s="238">
        <v>117.45729687939142</v>
      </c>
      <c r="E6" s="238">
        <v>123.35989176935622</v>
      </c>
      <c r="F6" s="238">
        <v>124.71340251976396</v>
      </c>
      <c r="G6" s="238">
        <v>116.41046661222067</v>
      </c>
      <c r="H6" s="238">
        <v>107.52201575331361</v>
      </c>
      <c r="I6" s="238">
        <v>111.41626081411725</v>
      </c>
      <c r="J6" s="238">
        <v>109.31751371134233</v>
      </c>
      <c r="K6" s="238">
        <v>114.45687251305097</v>
      </c>
      <c r="L6" s="238">
        <v>104.02912581384076</v>
      </c>
      <c r="M6" s="238">
        <v>102.12903979677364</v>
      </c>
      <c r="N6" s="238">
        <v>92.075590190562636</v>
      </c>
      <c r="O6" s="238">
        <v>88.750617406907864</v>
      </c>
      <c r="P6" s="238">
        <v>99.141709643915817</v>
      </c>
      <c r="Q6" s="238">
        <v>93.267956149849326</v>
      </c>
      <c r="R6" s="238">
        <v>88.085616862964713</v>
      </c>
      <c r="S6" s="238">
        <v>90.348305239305276</v>
      </c>
      <c r="T6" s="238">
        <v>96.482084536676751</v>
      </c>
      <c r="U6" s="238">
        <v>94.488558182118553</v>
      </c>
      <c r="V6" s="238">
        <v>86.897145675791265</v>
      </c>
      <c r="W6" s="238">
        <v>82.267529763658729</v>
      </c>
      <c r="X6" s="238">
        <v>70.143951706448604</v>
      </c>
      <c r="Y6" s="238">
        <v>75.832696301988193</v>
      </c>
      <c r="Z6" s="238">
        <v>85.747649497171665</v>
      </c>
      <c r="AA6" s="238">
        <v>91.599389279592941</v>
      </c>
      <c r="AB6" s="238">
        <v>96.541383668046294</v>
      </c>
      <c r="AC6" s="238">
        <v>98.595343125587306</v>
      </c>
      <c r="AD6" s="238">
        <v>102.36867642123487</v>
      </c>
      <c r="AE6" s="238">
        <v>100.2176386695958</v>
      </c>
      <c r="AF6" s="238">
        <v>95.375226685235646</v>
      </c>
      <c r="AG6" s="238">
        <v>83.596275005193959</v>
      </c>
      <c r="AH6" s="238">
        <v>78.258400086037028</v>
      </c>
      <c r="AI6" s="238">
        <v>78.521825097723422</v>
      </c>
      <c r="AJ6" s="238">
        <v>70.970569107213521</v>
      </c>
      <c r="AK6" s="238">
        <v>75.852864757732959</v>
      </c>
      <c r="AL6" s="238">
        <v>80.746158957734878</v>
      </c>
      <c r="AM6" s="238">
        <v>73.523654552261732</v>
      </c>
      <c r="AN6" s="238">
        <v>70.373663452160372</v>
      </c>
      <c r="AO6" s="238">
        <v>68.974024473827114</v>
      </c>
      <c r="AP6" s="238">
        <v>66.401817502583825</v>
      </c>
      <c r="AQ6" s="238">
        <v>70.669288545276245</v>
      </c>
      <c r="AR6" s="238">
        <v>71.628686146283727</v>
      </c>
      <c r="AS6" s="238">
        <v>78.28891082084705</v>
      </c>
      <c r="AT6" s="238">
        <v>83.49971839462971</v>
      </c>
      <c r="AU6" s="238">
        <v>93.467053541301397</v>
      </c>
      <c r="AV6" s="238">
        <v>87.853918957537061</v>
      </c>
      <c r="AW6" s="238">
        <v>94.972767702661685</v>
      </c>
      <c r="AX6" s="238">
        <v>92.883533724634347</v>
      </c>
      <c r="AY6" s="238">
        <v>94.329689197126882</v>
      </c>
      <c r="AZ6" s="238">
        <v>98.287361627678578</v>
      </c>
      <c r="BA6" s="238">
        <v>101.96355267683981</v>
      </c>
      <c r="BB6" s="238">
        <v>104.18569161689248</v>
      </c>
      <c r="BC6" s="238">
        <v>99.099900486324103</v>
      </c>
      <c r="BD6" s="238">
        <v>94.447677389195903</v>
      </c>
      <c r="BE6" s="238">
        <v>96.391756140534341</v>
      </c>
      <c r="BF6" s="238">
        <v>97.178337434255013</v>
      </c>
      <c r="BG6" s="238">
        <v>99.220647766845332</v>
      </c>
      <c r="BH6" s="238">
        <v>102.72566367766944</v>
      </c>
      <c r="BI6" s="238">
        <v>102.62826593537984</v>
      </c>
      <c r="BJ6" s="238">
        <v>105.69060878202605</v>
      </c>
      <c r="BK6" s="238">
        <v>108.25356492724691</v>
      </c>
      <c r="BL6" s="238">
        <v>112.94390604002562</v>
      </c>
      <c r="BM6" s="238">
        <v>121.29096917057609</v>
      </c>
      <c r="BN6" s="238">
        <v>114.97544395093315</v>
      </c>
      <c r="BO6" s="238">
        <v>113.21956834872294</v>
      </c>
      <c r="BP6" s="238">
        <v>123.50782210306008</v>
      </c>
      <c r="BQ6" s="238">
        <v>131.13020248363824</v>
      </c>
      <c r="BR6" s="238">
        <v>139.29817516435565</v>
      </c>
      <c r="BS6" s="238">
        <v>140.73893206369615</v>
      </c>
      <c r="BT6" s="238">
        <v>158.32139248296912</v>
      </c>
      <c r="BU6" s="238">
        <v>148.8484238322537</v>
      </c>
      <c r="BV6" s="238">
        <v>162.07547558348062</v>
      </c>
      <c r="BW6" s="238">
        <v>169.59574533930967</v>
      </c>
      <c r="BX6" s="238">
        <v>185.28485281658632</v>
      </c>
      <c r="BY6" s="238">
        <v>189.08725774262319</v>
      </c>
      <c r="BZ6" s="238">
        <v>188.94661787105429</v>
      </c>
      <c r="CA6" s="238">
        <v>193.89923928348097</v>
      </c>
      <c r="CB6" s="238">
        <v>168.51101890263172</v>
      </c>
      <c r="CC6" s="238">
        <v>169.16146473369085</v>
      </c>
      <c r="CD6" s="238">
        <v>174.16106069632517</v>
      </c>
      <c r="CE6" s="238">
        <v>178.96523315299385</v>
      </c>
      <c r="CF6" s="238">
        <v>182.6558841577336</v>
      </c>
      <c r="CG6" s="238">
        <v>191.3947066313076</v>
      </c>
      <c r="CH6" s="238">
        <v>196.20730889688326</v>
      </c>
      <c r="CI6" s="238">
        <v>206.17302713260432</v>
      </c>
      <c r="CJ6" s="238">
        <v>209.68665552461547</v>
      </c>
      <c r="CK6" s="238">
        <v>204.00102565622723</v>
      </c>
      <c r="CL6" s="238">
        <v>210.25337875008844</v>
      </c>
      <c r="CM6" s="238">
        <v>214.12866285932475</v>
      </c>
      <c r="CN6" s="238">
        <v>228.5692812531878</v>
      </c>
      <c r="CO6" s="238">
        <v>236.81271345631035</v>
      </c>
      <c r="CP6" s="238">
        <v>243.61269111932896</v>
      </c>
      <c r="CQ6" s="238">
        <v>237.85044586094986</v>
      </c>
      <c r="CR6" s="238">
        <v>253.28820083258768</v>
      </c>
      <c r="CS6" s="238">
        <v>274.77020907225517</v>
      </c>
      <c r="CT6" s="238">
        <v>254.78763198512397</v>
      </c>
      <c r="CU6" s="238">
        <v>259.78064169746267</v>
      </c>
      <c r="CV6" s="238">
        <v>230.34950206040563</v>
      </c>
      <c r="CW6" s="238">
        <v>235.41984032971789</v>
      </c>
      <c r="CX6" s="238">
        <v>213.96656276349296</v>
      </c>
      <c r="CY6" s="238">
        <v>237.15669354657749</v>
      </c>
      <c r="CZ6" s="238">
        <v>242.83500807009497</v>
      </c>
      <c r="DA6" s="238">
        <v>217.56618911850711</v>
      </c>
      <c r="DB6" s="238">
        <v>213.95364904428061</v>
      </c>
      <c r="DC6" s="238">
        <v>212.5648308757373</v>
      </c>
      <c r="DD6" s="238">
        <v>185.01008856713452</v>
      </c>
      <c r="DE6" s="238">
        <v>150.58611891011009</v>
      </c>
      <c r="DF6" s="238">
        <v>140.41186891433833</v>
      </c>
      <c r="DG6" s="238">
        <v>136.38332998429638</v>
      </c>
      <c r="DH6" s="238">
        <v>139.51106545472311</v>
      </c>
      <c r="DI6" s="238">
        <v>132.04640317184925</v>
      </c>
      <c r="DJ6" s="238">
        <v>140.98509085555867</v>
      </c>
      <c r="DK6" s="238">
        <v>165.20566918328927</v>
      </c>
      <c r="DL6" s="238">
        <v>184.29570423355824</v>
      </c>
      <c r="DM6" s="238">
        <v>187.6311178033101</v>
      </c>
      <c r="DN6" s="238">
        <v>205.61727746982456</v>
      </c>
      <c r="DO6" s="238">
        <v>204.44039962992977</v>
      </c>
      <c r="DP6" s="238">
        <v>219.35892776738194</v>
      </c>
      <c r="DQ6" s="238">
        <v>218.54688073256551</v>
      </c>
      <c r="DR6" s="238">
        <v>223.43418991181323</v>
      </c>
      <c r="DS6" s="238">
        <v>242.20044354320669</v>
      </c>
      <c r="DT6" s="238">
        <v>237.91654428641499</v>
      </c>
      <c r="DU6" s="238">
        <v>245.0843553199812</v>
      </c>
      <c r="DV6" s="238">
        <v>267.86913078891735</v>
      </c>
      <c r="DW6" s="238">
        <v>276.13687452616387</v>
      </c>
      <c r="DX6" s="238">
        <v>274.16113177013267</v>
      </c>
      <c r="DY6" s="238">
        <v>276.8201968986574</v>
      </c>
      <c r="DZ6" s="238">
        <v>281.88727370276325</v>
      </c>
      <c r="EA6" s="238">
        <v>283.99415919551024</v>
      </c>
      <c r="EB6" s="238">
        <v>295.04942660139858</v>
      </c>
      <c r="EC6" s="238">
        <v>298.28694885935482</v>
      </c>
      <c r="ED6" s="238">
        <v>311.52594010515315</v>
      </c>
      <c r="EE6" s="238">
        <v>319.02395516328835</v>
      </c>
      <c r="EF6" s="238">
        <v>298.90413863753963</v>
      </c>
      <c r="EG6" s="238">
        <v>294.69857328736964</v>
      </c>
      <c r="EH6" s="238">
        <v>302.39420424917603</v>
      </c>
      <c r="EI6" s="238">
        <v>297.70702920765137</v>
      </c>
      <c r="EJ6" s="238">
        <v>300.26639126243174</v>
      </c>
      <c r="EK6" s="238">
        <v>296.28272085661536</v>
      </c>
      <c r="EL6" s="238">
        <v>299.47441483374087</v>
      </c>
      <c r="EM6" s="238">
        <v>277.47602903847019</v>
      </c>
      <c r="EN6" s="238">
        <v>258.4467190751202</v>
      </c>
      <c r="EO6" s="238">
        <v>277.35480930818824</v>
      </c>
      <c r="EP6" s="238">
        <v>271.96302561660497</v>
      </c>
      <c r="EQ6" s="238">
        <v>276.64876659644034</v>
      </c>
      <c r="ER6" s="238">
        <v>304.69001533312786</v>
      </c>
      <c r="ES6" s="238">
        <v>315.218277251833</v>
      </c>
      <c r="ET6" s="238">
        <v>310.27008974272877</v>
      </c>
      <c r="EU6" s="238">
        <v>308.83986842361787</v>
      </c>
      <c r="EV6" s="238">
        <v>294.53176547651515</v>
      </c>
      <c r="EW6" s="238">
        <v>301.85298865193812</v>
      </c>
      <c r="EX6" s="238">
        <v>317.63700356321033</v>
      </c>
      <c r="EY6" s="238">
        <v>310.07978060800934</v>
      </c>
      <c r="EZ6" s="238">
        <v>322.00507168838715</v>
      </c>
      <c r="FA6" s="238">
        <v>320.8162330105182</v>
      </c>
      <c r="FB6" s="238">
        <v>322.18726860947049</v>
      </c>
      <c r="FC6" s="238">
        <v>333.89769056340396</v>
      </c>
      <c r="FD6" s="238">
        <v>330.52225647569281</v>
      </c>
      <c r="FE6" s="238">
        <v>340.06298106647444</v>
      </c>
      <c r="FF6" s="238">
        <v>343.92400679950396</v>
      </c>
      <c r="FG6" s="238">
        <v>339.34186514425551</v>
      </c>
      <c r="FH6" s="238">
        <v>336.17585707446307</v>
      </c>
      <c r="FI6" s="238">
        <v>312.30009548461021</v>
      </c>
      <c r="FJ6" s="238">
        <v>306.5088264566848</v>
      </c>
      <c r="FK6" s="238">
        <v>297.20310072090626</v>
      </c>
      <c r="FL6" s="238">
        <v>310.10069969390355</v>
      </c>
      <c r="FM6" s="238">
        <v>323.79300079116308</v>
      </c>
      <c r="FN6" s="238">
        <v>316.56056616997006</v>
      </c>
      <c r="FO6" s="238">
        <v>308.95967447690049</v>
      </c>
      <c r="FP6" s="238">
        <v>293.29769133582096</v>
      </c>
      <c r="FQ6" s="238">
        <v>295.76121972625765</v>
      </c>
      <c r="FR6" s="238">
        <v>308.98125227792303</v>
      </c>
      <c r="FS6" s="238">
        <v>310.69408793945098</v>
      </c>
      <c r="FT6" s="238">
        <v>328.22441297750981</v>
      </c>
      <c r="FU6" s="238">
        <v>332.46093430376243</v>
      </c>
      <c r="FV6" s="238">
        <v>343.6528759287678</v>
      </c>
      <c r="FW6" s="238">
        <v>356.52065058144444</v>
      </c>
      <c r="FX6" s="238">
        <v>344.7743145039571</v>
      </c>
      <c r="FY6" s="238">
        <v>350.26655534087308</v>
      </c>
      <c r="FZ6" s="238">
        <v>349.09041714544395</v>
      </c>
      <c r="GA6" s="238">
        <v>341.14345982182653</v>
      </c>
      <c r="GB6" s="238">
        <v>367.30469086631228</v>
      </c>
      <c r="GC6" s="238">
        <v>379.15658568864893</v>
      </c>
      <c r="GD6" s="238">
        <v>388.31774150586699</v>
      </c>
      <c r="GE6" s="238">
        <v>391.22712571183678</v>
      </c>
      <c r="GF6" s="238">
        <v>388.13739275428088</v>
      </c>
      <c r="GG6" s="238">
        <v>373.21421703734796</v>
      </c>
      <c r="GH6" s="238">
        <v>360.08326853067086</v>
      </c>
      <c r="GI6" s="238">
        <v>322.361966493468</v>
      </c>
      <c r="GJ6" s="238">
        <v>313.29774389113925</v>
      </c>
      <c r="GK6" s="238">
        <v>338.36583581465629</v>
      </c>
      <c r="GL6" s="238">
        <v>343.53185377801236</v>
      </c>
      <c r="GM6" s="238">
        <v>326.01849929708641</v>
      </c>
      <c r="GN6" s="238">
        <v>307.41640260428954</v>
      </c>
      <c r="GO6" s="238">
        <v>304.73501766464994</v>
      </c>
      <c r="GP6" s="238">
        <v>326.32681879597112</v>
      </c>
      <c r="GQ6" s="238">
        <v>329.12089879861196</v>
      </c>
      <c r="GR6" s="238">
        <v>329.96850127655796</v>
      </c>
      <c r="GS6" s="238">
        <v>343.31589227577695</v>
      </c>
      <c r="GT6" s="238">
        <v>356.57133785649086</v>
      </c>
      <c r="GU6" s="238">
        <v>365.41181347548513</v>
      </c>
      <c r="GV6" s="238">
        <v>365.09002021008928</v>
      </c>
      <c r="GW6" s="238">
        <v>374.82299883973155</v>
      </c>
      <c r="GX6" s="238">
        <v>363.89481967215647</v>
      </c>
      <c r="GY6" s="238">
        <v>368.43447953541886</v>
      </c>
      <c r="GZ6" s="238">
        <v>378.20249777014936</v>
      </c>
      <c r="HA6" s="238">
        <v>392.97557403296406</v>
      </c>
      <c r="HB6" s="238">
        <v>404.2788410895343</v>
      </c>
      <c r="HC6" s="238">
        <v>406.14736595065528</v>
      </c>
      <c r="HD6" s="238">
        <v>402.44932398439806</v>
      </c>
      <c r="HE6" s="238">
        <v>400.49319934002892</v>
      </c>
      <c r="HF6" s="238">
        <v>405.70607820924909</v>
      </c>
      <c r="HG6" s="238">
        <v>411.20852499734463</v>
      </c>
      <c r="HH6" s="238">
        <v>411.05766995152368</v>
      </c>
      <c r="HI6" s="238">
        <v>425.57125323034722</v>
      </c>
      <c r="HJ6" s="238">
        <v>414.85904801804645</v>
      </c>
      <c r="HK6" s="238">
        <v>426.30369583337688</v>
      </c>
      <c r="HL6" s="238">
        <v>441.68613414443877</v>
      </c>
      <c r="HM6" s="238">
        <v>431.22095609848759</v>
      </c>
      <c r="HN6" s="238">
        <v>417.26262519682842</v>
      </c>
      <c r="HO6" s="238">
        <v>422.15344795038851</v>
      </c>
      <c r="HP6" s="238">
        <v>418.40499717688073</v>
      </c>
      <c r="HQ6" s="238">
        <v>399.67009670087435</v>
      </c>
      <c r="HR6" s="238">
        <v>408.70522790162005</v>
      </c>
      <c r="HS6" s="238">
        <v>398.25707307047736</v>
      </c>
      <c r="HT6" s="238">
        <v>375.09051158699714</v>
      </c>
      <c r="HU6" s="238">
        <v>392.88040938477963</v>
      </c>
      <c r="HV6" s="238">
        <v>379.27194938901079</v>
      </c>
      <c r="HW6" s="238">
        <v>407.58079781927103</v>
      </c>
      <c r="HX6" s="238">
        <v>413.8853501749004</v>
      </c>
      <c r="HY6" s="238">
        <v>427.18425143953999</v>
      </c>
      <c r="HZ6" s="238">
        <v>437.26227854777244</v>
      </c>
      <c r="IA6" s="238">
        <v>408.4736359860255</v>
      </c>
      <c r="IB6" s="238">
        <v>427.22465220491836</v>
      </c>
      <c r="IC6" s="238">
        <v>433.67571648790982</v>
      </c>
      <c r="ID6" s="238">
        <v>418.8597694815715</v>
      </c>
      <c r="IE6" s="238">
        <v>430.60230406306022</v>
      </c>
      <c r="IF6" s="238">
        <v>438.06779223212209</v>
      </c>
      <c r="IG6" s="238">
        <v>442.75312641082888</v>
      </c>
      <c r="IH6" s="238">
        <v>467.38512637863931</v>
      </c>
      <c r="II6" s="238">
        <v>455.12210001915219</v>
      </c>
      <c r="IJ6" s="238">
        <v>434.97869384100028</v>
      </c>
      <c r="IK6" s="238">
        <v>361.66976716989711</v>
      </c>
      <c r="IL6" s="238">
        <v>396.00569827435714</v>
      </c>
      <c r="IM6" s="252">
        <v>394.09092540216238</v>
      </c>
      <c r="IN6" s="252">
        <v>424.20868253324193</v>
      </c>
      <c r="IO6" s="252">
        <v>441.89233276597389</v>
      </c>
      <c r="IP6" s="252">
        <v>450.08282790021866</v>
      </c>
      <c r="IQ6" s="252">
        <v>446.80215332609549</v>
      </c>
      <c r="IR6" s="252">
        <v>466.72404332023211</v>
      </c>
      <c r="IS6" s="252">
        <v>466.56920876735938</v>
      </c>
      <c r="IT6" s="252">
        <v>483.07363670556794</v>
      </c>
    </row>
    <row r="7" spans="1:254" x14ac:dyDescent="0.35">
      <c r="A7" s="257" t="s">
        <v>41</v>
      </c>
      <c r="B7" s="238">
        <v>100</v>
      </c>
      <c r="C7" s="238">
        <v>142.26467720969328</v>
      </c>
      <c r="D7" s="238">
        <v>147.86517073172851</v>
      </c>
      <c r="E7" s="238">
        <v>143.20481649726182</v>
      </c>
      <c r="F7" s="238">
        <v>186.64274115642513</v>
      </c>
      <c r="G7" s="238">
        <v>187.38838359342913</v>
      </c>
      <c r="H7" s="238">
        <v>153.9496478717287</v>
      </c>
      <c r="I7" s="238">
        <v>141.99675288621725</v>
      </c>
      <c r="J7" s="238">
        <v>146.48670473713392</v>
      </c>
      <c r="K7" s="238">
        <v>170.01693571314385</v>
      </c>
      <c r="L7" s="238">
        <v>144.6641772593089</v>
      </c>
      <c r="M7" s="238">
        <v>143.25541824541503</v>
      </c>
      <c r="N7" s="238">
        <v>123.55906558415053</v>
      </c>
      <c r="O7" s="238">
        <v>114.2172253595291</v>
      </c>
      <c r="P7" s="238">
        <v>132.67065551610813</v>
      </c>
      <c r="Q7" s="238">
        <v>128.22212006906003</v>
      </c>
      <c r="R7" s="238">
        <v>124.87067661582758</v>
      </c>
      <c r="S7" s="238">
        <v>127.60574376291153</v>
      </c>
      <c r="T7" s="238">
        <v>144.03675627015446</v>
      </c>
      <c r="U7" s="238">
        <v>148.9245316675669</v>
      </c>
      <c r="V7" s="238">
        <v>131.90183084678878</v>
      </c>
      <c r="W7" s="238">
        <v>137.45572657513824</v>
      </c>
      <c r="X7" s="238">
        <v>117.04186297079318</v>
      </c>
      <c r="Y7" s="238">
        <v>128.19235616231256</v>
      </c>
      <c r="Z7" s="238">
        <v>149.13636079453894</v>
      </c>
      <c r="AA7" s="238">
        <v>156.47395621957634</v>
      </c>
      <c r="AB7" s="238">
        <v>184.67848694873652</v>
      </c>
      <c r="AC7" s="238">
        <v>188.38509578247991</v>
      </c>
      <c r="AD7" s="238">
        <v>200.8533382060169</v>
      </c>
      <c r="AE7" s="238">
        <v>203.82786313041018</v>
      </c>
      <c r="AF7" s="238">
        <v>203.90858268730787</v>
      </c>
      <c r="AG7" s="238">
        <v>177.0617520137464</v>
      </c>
      <c r="AH7" s="238">
        <v>167.39838342594834</v>
      </c>
      <c r="AI7" s="238">
        <v>166.60859703446187</v>
      </c>
      <c r="AJ7" s="238">
        <v>157.18462219838622</v>
      </c>
      <c r="AK7" s="238">
        <v>171.86203836467303</v>
      </c>
      <c r="AL7" s="238">
        <v>177.22235078599684</v>
      </c>
      <c r="AM7" s="238">
        <v>164.80751890727819</v>
      </c>
      <c r="AN7" s="238">
        <v>162.2598099887818</v>
      </c>
      <c r="AO7" s="238">
        <v>170.40491146108363</v>
      </c>
      <c r="AP7" s="238">
        <v>166.32889630018099</v>
      </c>
      <c r="AQ7" s="238">
        <v>179.723190473431</v>
      </c>
      <c r="AR7" s="238">
        <v>190.88491786268031</v>
      </c>
      <c r="AS7" s="238">
        <v>207.49877044662719</v>
      </c>
      <c r="AT7" s="238">
        <v>209.31048578089715</v>
      </c>
      <c r="AU7" s="238">
        <v>241.10647022384808</v>
      </c>
      <c r="AV7" s="238">
        <v>239.94114018686204</v>
      </c>
      <c r="AW7" s="238">
        <v>239.5762968290891</v>
      </c>
      <c r="AX7" s="238">
        <v>238.27244620539335</v>
      </c>
      <c r="AY7" s="238">
        <v>256.94238897491493</v>
      </c>
      <c r="AZ7" s="238">
        <v>268.7764830889476</v>
      </c>
      <c r="BA7" s="238">
        <v>285.17546775168483</v>
      </c>
      <c r="BB7" s="238">
        <v>305.01008006677159</v>
      </c>
      <c r="BC7" s="238">
        <v>280.60946336273128</v>
      </c>
      <c r="BD7" s="238">
        <v>251.26683302632125</v>
      </c>
      <c r="BE7" s="238">
        <v>253.30840679962492</v>
      </c>
      <c r="BF7" s="238">
        <v>251.50553433522984</v>
      </c>
      <c r="BG7" s="238">
        <v>260.93642186134741</v>
      </c>
      <c r="BH7" s="238">
        <v>274.54832458600038</v>
      </c>
      <c r="BI7" s="238">
        <v>277.59635350424799</v>
      </c>
      <c r="BJ7" s="238">
        <v>276.72066049239169</v>
      </c>
      <c r="BK7" s="238">
        <v>282.9206081931398</v>
      </c>
      <c r="BL7" s="238">
        <v>301.7001475530239</v>
      </c>
      <c r="BM7" s="238">
        <v>322.29511051189854</v>
      </c>
      <c r="BN7" s="238">
        <v>305.62145075804278</v>
      </c>
      <c r="BO7" s="238">
        <v>295.15810296165995</v>
      </c>
      <c r="BP7" s="238">
        <v>319.05452246418673</v>
      </c>
      <c r="BQ7" s="238">
        <v>341.15834264611078</v>
      </c>
      <c r="BR7" s="238">
        <v>362.65710167279587</v>
      </c>
      <c r="BS7" s="238">
        <v>378.27900327244208</v>
      </c>
      <c r="BT7" s="238">
        <v>430.05685753930544</v>
      </c>
      <c r="BU7" s="238">
        <v>396.0544602214909</v>
      </c>
      <c r="BV7" s="238">
        <v>432.67162521515672</v>
      </c>
      <c r="BW7" s="238">
        <v>459.86830856177204</v>
      </c>
      <c r="BX7" s="238">
        <v>506.06319578682417</v>
      </c>
      <c r="BY7" s="238">
        <v>543.47943904387716</v>
      </c>
      <c r="BZ7" s="238">
        <v>547.13528778253385</v>
      </c>
      <c r="CA7" s="238">
        <v>565.63792054429132</v>
      </c>
      <c r="CB7" s="238">
        <v>474.89822107724382</v>
      </c>
      <c r="CC7" s="238">
        <v>471.80144963836727</v>
      </c>
      <c r="CD7" s="238">
        <v>495.50572747685948</v>
      </c>
      <c r="CE7" s="238">
        <v>516.97605118609795</v>
      </c>
      <c r="CF7" s="238">
        <v>529.24980209225203</v>
      </c>
      <c r="CG7" s="238">
        <v>560.59968470553792</v>
      </c>
      <c r="CH7" s="238">
        <v>574.88941457944009</v>
      </c>
      <c r="CI7" s="238">
        <v>608.85142708786793</v>
      </c>
      <c r="CJ7" s="238">
        <v>619.52514435664261</v>
      </c>
      <c r="CK7" s="238">
        <v>584.98893573741873</v>
      </c>
      <c r="CL7" s="238">
        <v>608.96014562199957</v>
      </c>
      <c r="CM7" s="238">
        <v>626.32474923661107</v>
      </c>
      <c r="CN7" s="238">
        <v>648.17120588398507</v>
      </c>
      <c r="CO7" s="238">
        <v>667.09931757669267</v>
      </c>
      <c r="CP7" s="238">
        <v>693.23434009331083</v>
      </c>
      <c r="CQ7" s="238">
        <v>672.31736943625617</v>
      </c>
      <c r="CR7" s="238">
        <v>725.89181119189709</v>
      </c>
      <c r="CS7" s="238">
        <v>802.72966513392669</v>
      </c>
      <c r="CT7" s="238">
        <v>770.57580368872016</v>
      </c>
      <c r="CU7" s="238">
        <v>819.52936555693964</v>
      </c>
      <c r="CV7" s="238">
        <v>697.45181860445666</v>
      </c>
      <c r="CW7" s="238">
        <v>687.5541790567155</v>
      </c>
      <c r="CX7" s="238">
        <v>606.47020662629382</v>
      </c>
      <c r="CY7" s="238">
        <v>658.57436741012839</v>
      </c>
      <c r="CZ7" s="238">
        <v>680.2847412100964</v>
      </c>
      <c r="DA7" s="238">
        <v>592.14328671913131</v>
      </c>
      <c r="DB7" s="238">
        <v>596.75285133784439</v>
      </c>
      <c r="DC7" s="238">
        <v>581.72048944062851</v>
      </c>
      <c r="DD7" s="238">
        <v>491.73970463753864</v>
      </c>
      <c r="DE7" s="238">
        <v>384.21387848252954</v>
      </c>
      <c r="DF7" s="238">
        <v>335.27225182577803</v>
      </c>
      <c r="DG7" s="238">
        <v>319.69892150647797</v>
      </c>
      <c r="DH7" s="238">
        <v>319.77215453700933</v>
      </c>
      <c r="DI7" s="238">
        <v>304.24824596187062</v>
      </c>
      <c r="DJ7" s="238">
        <v>334.34732195313353</v>
      </c>
      <c r="DK7" s="238">
        <v>401.00930909602596</v>
      </c>
      <c r="DL7" s="238">
        <v>494.18592250339623</v>
      </c>
      <c r="DM7" s="238">
        <v>486.48353448533089</v>
      </c>
      <c r="DN7" s="238">
        <v>528.43438550990834</v>
      </c>
      <c r="DO7" s="238">
        <v>524.42189640060872</v>
      </c>
      <c r="DP7" s="238">
        <v>567.75989675175708</v>
      </c>
      <c r="DQ7" s="238">
        <v>560.72131135401787</v>
      </c>
      <c r="DR7" s="238">
        <v>585.57163008101213</v>
      </c>
      <c r="DS7" s="238">
        <v>642.91085928941345</v>
      </c>
      <c r="DT7" s="238">
        <v>653.31906561545941</v>
      </c>
      <c r="DU7" s="238">
        <v>657.10765816545461</v>
      </c>
      <c r="DV7" s="238">
        <v>729.59733153131651</v>
      </c>
      <c r="DW7" s="238">
        <v>757.33542862781815</v>
      </c>
      <c r="DX7" s="238">
        <v>744.03045584783149</v>
      </c>
      <c r="DY7" s="238">
        <v>755.15825947021858</v>
      </c>
      <c r="DZ7" s="238">
        <v>753.3429764690984</v>
      </c>
      <c r="EA7" s="238">
        <v>760.16626242475377</v>
      </c>
      <c r="EB7" s="238">
        <v>801.30131548187387</v>
      </c>
      <c r="EC7" s="238">
        <v>813.3514814702944</v>
      </c>
      <c r="ED7" s="238">
        <v>824.26680239592247</v>
      </c>
      <c r="EE7" s="238">
        <v>856.03045750734759</v>
      </c>
      <c r="EF7" s="238">
        <v>772.37850083894682</v>
      </c>
      <c r="EG7" s="238">
        <v>764.15852852557839</v>
      </c>
      <c r="EH7" s="238">
        <v>802.02580358389105</v>
      </c>
      <c r="EI7" s="238">
        <v>770.46899697040396</v>
      </c>
      <c r="EJ7" s="238">
        <v>750.22551170003828</v>
      </c>
      <c r="EK7" s="238">
        <v>743.94496172541028</v>
      </c>
      <c r="EL7" s="238">
        <v>740.74852016330055</v>
      </c>
      <c r="EM7" s="238">
        <v>645.73653699805482</v>
      </c>
      <c r="EN7" s="238">
        <v>615.52702480899472</v>
      </c>
      <c r="EO7" s="238">
        <v>657.91360362095884</v>
      </c>
      <c r="EP7" s="238">
        <v>619.30865776287999</v>
      </c>
      <c r="EQ7" s="238">
        <v>599.36845479022907</v>
      </c>
      <c r="ER7" s="238">
        <v>693.52649825963545</v>
      </c>
      <c r="ES7" s="238">
        <v>724.45374826488217</v>
      </c>
      <c r="ET7" s="238">
        <v>695.30354286727561</v>
      </c>
      <c r="EU7" s="238">
        <v>676.52043466356747</v>
      </c>
      <c r="EV7" s="238">
        <v>620.43799646937521</v>
      </c>
      <c r="EW7" s="238">
        <v>653.2201484585438</v>
      </c>
      <c r="EX7" s="238">
        <v>681.85866311596578</v>
      </c>
      <c r="EY7" s="238">
        <v>680.37818328877756</v>
      </c>
      <c r="EZ7" s="238">
        <v>725.17595127756874</v>
      </c>
      <c r="FA7" s="238">
        <v>705.58317987379303</v>
      </c>
      <c r="FB7" s="238">
        <v>712.65604056754478</v>
      </c>
      <c r="FC7" s="238">
        <v>723.95902498067596</v>
      </c>
      <c r="FD7" s="238">
        <v>736.58294905762227</v>
      </c>
      <c r="FE7" s="238">
        <v>728.16219894164124</v>
      </c>
      <c r="FF7" s="238">
        <v>733.96426637816035</v>
      </c>
      <c r="FG7" s="238">
        <v>726.32418151909496</v>
      </c>
      <c r="FH7" s="238">
        <v>713.11659087464659</v>
      </c>
      <c r="FI7" s="238">
        <v>657.12331528467246</v>
      </c>
      <c r="FJ7" s="238">
        <v>635.47763919453143</v>
      </c>
      <c r="FK7" s="238">
        <v>598.25599674888326</v>
      </c>
      <c r="FL7" s="238">
        <v>641.82055873639376</v>
      </c>
      <c r="FM7" s="238">
        <v>689.37589735474546</v>
      </c>
      <c r="FN7" s="238">
        <v>670.0749384732618</v>
      </c>
      <c r="FO7" s="238">
        <v>670.4925754881217</v>
      </c>
      <c r="FP7" s="238">
        <v>636.79813899438386</v>
      </c>
      <c r="FQ7" s="238">
        <v>637.91918966607739</v>
      </c>
      <c r="FR7" s="238">
        <v>668.58604429150625</v>
      </c>
      <c r="FS7" s="238">
        <v>664.25813255616265</v>
      </c>
      <c r="FT7" s="238">
        <v>736.77546850840395</v>
      </c>
      <c r="FU7" s="238">
        <v>766.01521064991221</v>
      </c>
      <c r="FV7" s="238">
        <v>775.07468701224991</v>
      </c>
      <c r="FW7" s="238">
        <v>801.37934422707565</v>
      </c>
      <c r="FX7" s="238">
        <v>797.00880026825666</v>
      </c>
      <c r="FY7" s="238">
        <v>822.20046276954452</v>
      </c>
      <c r="FZ7" s="238">
        <v>824.22082864157335</v>
      </c>
      <c r="GA7" s="238">
        <v>777.7318879870935</v>
      </c>
      <c r="GB7" s="238">
        <v>869.56687028622446</v>
      </c>
      <c r="GC7" s="238">
        <v>913.87324274304808</v>
      </c>
      <c r="GD7" s="238">
        <v>926.33161123838829</v>
      </c>
      <c r="GE7" s="238">
        <v>885.45229545948905</v>
      </c>
      <c r="GF7" s="238">
        <v>910.16480926754593</v>
      </c>
      <c r="GG7" s="238">
        <v>888.17889131598167</v>
      </c>
      <c r="GH7" s="238">
        <v>896.0120159869449</v>
      </c>
      <c r="GI7" s="238">
        <v>807.58539771200765</v>
      </c>
      <c r="GJ7" s="238">
        <v>801.72060915085888</v>
      </c>
      <c r="GK7" s="238">
        <v>838.68348340845114</v>
      </c>
      <c r="GL7" s="238">
        <v>847.54741776930427</v>
      </c>
      <c r="GM7" s="238">
        <v>814.7225731900777</v>
      </c>
      <c r="GN7" s="238">
        <v>776.06084613932774</v>
      </c>
      <c r="GO7" s="238">
        <v>730.85790685747588</v>
      </c>
      <c r="GP7" s="238">
        <v>792.3508023291314</v>
      </c>
      <c r="GQ7" s="238">
        <v>799.91595671688367</v>
      </c>
      <c r="GR7" s="238">
        <v>820.93612655422646</v>
      </c>
      <c r="GS7" s="238">
        <v>836.59768269446897</v>
      </c>
      <c r="GT7" s="238">
        <v>878.87088623505565</v>
      </c>
      <c r="GU7" s="238">
        <v>905.88356626611505</v>
      </c>
      <c r="GV7" s="238">
        <v>903.505543036988</v>
      </c>
      <c r="GW7" s="238">
        <v>930.68318280150095</v>
      </c>
      <c r="GX7" s="238">
        <v>912.22825495967311</v>
      </c>
      <c r="GY7" s="238">
        <v>943.7395852892148</v>
      </c>
      <c r="GZ7" s="238">
        <v>960.57938936721814</v>
      </c>
      <c r="HA7" s="238">
        <v>1009.0522798710812</v>
      </c>
      <c r="HB7" s="238">
        <v>1059.9192507256666</v>
      </c>
      <c r="HC7" s="238">
        <v>1073.2906026081391</v>
      </c>
      <c r="HD7" s="238">
        <v>1036.0246227823068</v>
      </c>
      <c r="HE7" s="238">
        <v>1010.184282486939</v>
      </c>
      <c r="HF7" s="238">
        <v>1032.4295608221496</v>
      </c>
      <c r="HG7" s="238">
        <v>1035.9788267094796</v>
      </c>
      <c r="HH7" s="238">
        <v>1029.358307363533</v>
      </c>
      <c r="HI7" s="238">
        <v>1097.5245203693423</v>
      </c>
      <c r="HJ7" s="238">
        <v>1082.6065538517223</v>
      </c>
      <c r="HK7" s="238">
        <v>1118.0143149107955</v>
      </c>
      <c r="HL7" s="238">
        <v>1117.247097296618</v>
      </c>
      <c r="HM7" s="238">
        <v>1084.496221431823</v>
      </c>
      <c r="HN7" s="238">
        <v>1034.4334732270192</v>
      </c>
      <c r="HO7" s="238">
        <v>1083.1498323231301</v>
      </c>
      <c r="HP7" s="238">
        <v>1078.2844707836348</v>
      </c>
      <c r="HQ7" s="238">
        <v>1055.8088543130834</v>
      </c>
      <c r="HR7" s="238">
        <v>1108.6042457267583</v>
      </c>
      <c r="HS7" s="238">
        <v>1109.6609381861006</v>
      </c>
      <c r="HT7" s="238">
        <v>1074.5613409260413</v>
      </c>
      <c r="HU7" s="238">
        <v>1134.4901006953439</v>
      </c>
      <c r="HV7" s="238">
        <v>1114.6234500996395</v>
      </c>
      <c r="HW7" s="238">
        <v>1116.0952479391169</v>
      </c>
      <c r="HX7" s="238">
        <v>1117.4390874413709</v>
      </c>
      <c r="HY7" s="238">
        <v>1218.1848372484342</v>
      </c>
      <c r="HZ7" s="238">
        <v>1222.0810742531969</v>
      </c>
      <c r="IA7" s="238">
        <v>1219.8265806047516</v>
      </c>
      <c r="IB7" s="238">
        <v>1219.1410494515801</v>
      </c>
      <c r="IC7" s="238">
        <v>1200.6185859407651</v>
      </c>
      <c r="ID7" s="238">
        <v>1160.0420851480537</v>
      </c>
      <c r="IE7" s="238">
        <v>1204.93532117572</v>
      </c>
      <c r="IF7" s="238">
        <v>1226.8136450716465</v>
      </c>
      <c r="IG7" s="238">
        <v>1243.791725754201</v>
      </c>
      <c r="IH7" s="238">
        <v>1255.3452735878502</v>
      </c>
      <c r="II7" s="238">
        <v>1272.5879999720821</v>
      </c>
      <c r="IJ7" s="238">
        <v>1164.2678410178462</v>
      </c>
      <c r="IK7" s="238">
        <v>889.24552178442354</v>
      </c>
      <c r="IL7" s="238">
        <v>1030.6469290072139</v>
      </c>
      <c r="IM7" s="252">
        <v>1014.2334691588295</v>
      </c>
      <c r="IN7" s="252">
        <v>1055.7147812508945</v>
      </c>
      <c r="IO7" s="252">
        <v>1080.5659161351884</v>
      </c>
      <c r="IP7" s="252">
        <v>1109.7903002922426</v>
      </c>
      <c r="IQ7" s="252">
        <v>1112.7301503212</v>
      </c>
      <c r="IR7" s="252">
        <v>1094.614316557457</v>
      </c>
      <c r="IS7" s="252">
        <v>1109.5730088614462</v>
      </c>
      <c r="IT7" s="252">
        <v>1112.6653658367643</v>
      </c>
    </row>
    <row r="8" spans="1:254" x14ac:dyDescent="0.35">
      <c r="A8" s="257" t="s">
        <v>42</v>
      </c>
      <c r="B8" s="238">
        <v>100</v>
      </c>
      <c r="C8" s="238">
        <v>113.82218304009052</v>
      </c>
      <c r="D8" s="238">
        <v>112.52433997947647</v>
      </c>
      <c r="E8" s="238">
        <v>127.62400767074763</v>
      </c>
      <c r="F8" s="238">
        <v>127.30461771051559</v>
      </c>
      <c r="G8" s="238">
        <v>126.72490492787011</v>
      </c>
      <c r="H8" s="238">
        <v>122.38593789952424</v>
      </c>
      <c r="I8" s="238">
        <v>122.27506144058444</v>
      </c>
      <c r="J8" s="238">
        <v>123.65501957571919</v>
      </c>
      <c r="K8" s="238">
        <v>127.62082890837496</v>
      </c>
      <c r="L8" s="238">
        <v>121.14310256432115</v>
      </c>
      <c r="M8" s="238">
        <v>123.1563767771077</v>
      </c>
      <c r="N8" s="238">
        <v>114.14411584964728</v>
      </c>
      <c r="O8" s="238">
        <v>113.10905071113483</v>
      </c>
      <c r="P8" s="238">
        <v>112.76570684636482</v>
      </c>
      <c r="Q8" s="238">
        <v>104.00671942864673</v>
      </c>
      <c r="R8" s="238">
        <v>99.511260509440277</v>
      </c>
      <c r="S8" s="238">
        <v>106.06782141747246</v>
      </c>
      <c r="T8" s="238">
        <v>105.15886658238225</v>
      </c>
      <c r="U8" s="238">
        <v>100.38665246088672</v>
      </c>
      <c r="V8" s="238">
        <v>96.846779117887522</v>
      </c>
      <c r="W8" s="238">
        <v>90.023620233404415</v>
      </c>
      <c r="X8" s="238">
        <v>79.608197265256081</v>
      </c>
      <c r="Y8" s="238">
        <v>83.663782979093639</v>
      </c>
      <c r="Z8" s="238">
        <v>87.24246248470871</v>
      </c>
      <c r="AA8" s="238">
        <v>89.776722667676324</v>
      </c>
      <c r="AB8" s="238">
        <v>87.273215794273881</v>
      </c>
      <c r="AC8" s="238">
        <v>86.37420649640282</v>
      </c>
      <c r="AD8" s="238">
        <v>89.766069091259325</v>
      </c>
      <c r="AE8" s="238">
        <v>85.802862907307912</v>
      </c>
      <c r="AF8" s="238">
        <v>82.844197072711111</v>
      </c>
      <c r="AG8" s="238">
        <v>75.973427694597902</v>
      </c>
      <c r="AH8" s="238">
        <v>67.296067825386189</v>
      </c>
      <c r="AI8" s="238">
        <v>66.638300976990593</v>
      </c>
      <c r="AJ8" s="238">
        <v>56.448024060533122</v>
      </c>
      <c r="AK8" s="238">
        <v>62.420772710370116</v>
      </c>
      <c r="AL8" s="238">
        <v>65.418474934575713</v>
      </c>
      <c r="AM8" s="238">
        <v>59.275561752651804</v>
      </c>
      <c r="AN8" s="238">
        <v>55.211478883582913</v>
      </c>
      <c r="AO8" s="238">
        <v>52.917913709209721</v>
      </c>
      <c r="AP8" s="238">
        <v>51.202531268732599</v>
      </c>
      <c r="AQ8" s="238">
        <v>57.1334784875922</v>
      </c>
      <c r="AR8" s="238">
        <v>57.779738455841816</v>
      </c>
      <c r="AS8" s="238">
        <v>59.908920725972884</v>
      </c>
      <c r="AT8" s="238">
        <v>62.130861237061779</v>
      </c>
      <c r="AU8" s="238">
        <v>63.637823990320094</v>
      </c>
      <c r="AV8" s="238">
        <v>60.798009666393838</v>
      </c>
      <c r="AW8" s="238">
        <v>65.085904502398861</v>
      </c>
      <c r="AX8" s="238">
        <v>66.175727039884947</v>
      </c>
      <c r="AY8" s="238">
        <v>68.185173433592993</v>
      </c>
      <c r="AZ8" s="238">
        <v>70.177511066567334</v>
      </c>
      <c r="BA8" s="238">
        <v>71.855821724697535</v>
      </c>
      <c r="BB8" s="238">
        <v>69.750600334970997</v>
      </c>
      <c r="BC8" s="238">
        <v>70.201322146948442</v>
      </c>
      <c r="BD8" s="238">
        <v>69.793694612248586</v>
      </c>
      <c r="BE8" s="238">
        <v>71.022872343831239</v>
      </c>
      <c r="BF8" s="238">
        <v>69.385080743707363</v>
      </c>
      <c r="BG8" s="238">
        <v>68.346583271816328</v>
      </c>
      <c r="BH8" s="238">
        <v>69.765506914961449</v>
      </c>
      <c r="BI8" s="238">
        <v>70.493677687543354</v>
      </c>
      <c r="BJ8" s="238">
        <v>72.585377037516096</v>
      </c>
      <c r="BK8" s="238">
        <v>74.019193721241919</v>
      </c>
      <c r="BL8" s="238">
        <v>75.600634351314511</v>
      </c>
      <c r="BM8" s="238">
        <v>78.057575004280665</v>
      </c>
      <c r="BN8" s="238">
        <v>77.901070407728781</v>
      </c>
      <c r="BO8" s="238">
        <v>76.003857568014709</v>
      </c>
      <c r="BP8" s="238">
        <v>79.992544510363459</v>
      </c>
      <c r="BQ8" s="238">
        <v>82.992432192930451</v>
      </c>
      <c r="BR8" s="238">
        <v>86.440648205249857</v>
      </c>
      <c r="BS8" s="238">
        <v>86.597869306600586</v>
      </c>
      <c r="BT8" s="238">
        <v>90.628183011181576</v>
      </c>
      <c r="BU8" s="238">
        <v>87.996079337924925</v>
      </c>
      <c r="BV8" s="238">
        <v>90.617482320483447</v>
      </c>
      <c r="BW8" s="238">
        <v>93.931405754985207</v>
      </c>
      <c r="BX8" s="238">
        <v>97.736762567112009</v>
      </c>
      <c r="BY8" s="238">
        <v>99.938028986229014</v>
      </c>
      <c r="BZ8" s="238">
        <v>102.30592122067861</v>
      </c>
      <c r="CA8" s="238">
        <v>103.61146488941444</v>
      </c>
      <c r="CB8" s="238">
        <v>98.416138724762277</v>
      </c>
      <c r="CC8" s="238">
        <v>98.27871321054397</v>
      </c>
      <c r="CD8" s="238">
        <v>99.512646722780985</v>
      </c>
      <c r="CE8" s="238">
        <v>101.95487906466886</v>
      </c>
      <c r="CF8" s="238">
        <v>103.37638546640582</v>
      </c>
      <c r="CG8" s="238">
        <v>107.01885297219165</v>
      </c>
      <c r="CH8" s="238">
        <v>107.23560755201325</v>
      </c>
      <c r="CI8" s="238">
        <v>111.50187150466562</v>
      </c>
      <c r="CJ8" s="238">
        <v>114.45397052057409</v>
      </c>
      <c r="CK8" s="238">
        <v>111.48848682471383</v>
      </c>
      <c r="CL8" s="238">
        <v>115.21904094693629</v>
      </c>
      <c r="CM8" s="238">
        <v>120.24263870232934</v>
      </c>
      <c r="CN8" s="238">
        <v>124.23744282210663</v>
      </c>
      <c r="CO8" s="238">
        <v>123.36202859702527</v>
      </c>
      <c r="CP8" s="238">
        <v>119.87603528076342</v>
      </c>
      <c r="CQ8" s="238">
        <v>118.62736924749849</v>
      </c>
      <c r="CR8" s="238">
        <v>119.28725956764418</v>
      </c>
      <c r="CS8" s="238">
        <v>122.77060547647486</v>
      </c>
      <c r="CT8" s="238">
        <v>117.01604904535907</v>
      </c>
      <c r="CU8" s="238">
        <v>115.97264819481337</v>
      </c>
      <c r="CV8" s="238">
        <v>102.13770892350105</v>
      </c>
      <c r="CW8" s="238">
        <v>102.68398764419813</v>
      </c>
      <c r="CX8" s="238">
        <v>99.565367179462726</v>
      </c>
      <c r="CY8" s="238">
        <v>104.96977539488726</v>
      </c>
      <c r="CZ8" s="238">
        <v>106.97699470857343</v>
      </c>
      <c r="DA8" s="238">
        <v>96.453681910470905</v>
      </c>
      <c r="DB8" s="238">
        <v>94.286993810753827</v>
      </c>
      <c r="DC8" s="238">
        <v>95.367890538919298</v>
      </c>
      <c r="DD8" s="238">
        <v>83.96058973249869</v>
      </c>
      <c r="DE8" s="238">
        <v>71.773601640135709</v>
      </c>
      <c r="DF8" s="238">
        <v>67.756003661674271</v>
      </c>
      <c r="DG8" s="238">
        <v>66.34229922370028</v>
      </c>
      <c r="DH8" s="238">
        <v>64.145674121007062</v>
      </c>
      <c r="DI8" s="238">
        <v>58.505436855192421</v>
      </c>
      <c r="DJ8" s="238">
        <v>59.316504716444392</v>
      </c>
      <c r="DK8" s="238">
        <v>67.344703530942624</v>
      </c>
      <c r="DL8" s="238">
        <v>70.890946314637276</v>
      </c>
      <c r="DM8" s="238">
        <v>69.950258974492257</v>
      </c>
      <c r="DN8" s="238">
        <v>75.756807086895932</v>
      </c>
      <c r="DO8" s="238">
        <v>79.591360303822569</v>
      </c>
      <c r="DP8" s="238">
        <v>82.497202049606486</v>
      </c>
      <c r="DQ8" s="238">
        <v>80.25602561906085</v>
      </c>
      <c r="DR8" s="238">
        <v>81.197729094688029</v>
      </c>
      <c r="DS8" s="238">
        <v>86.24929621716484</v>
      </c>
      <c r="DT8" s="238">
        <v>84.395922330281991</v>
      </c>
      <c r="DU8" s="238">
        <v>83.97333008678153</v>
      </c>
      <c r="DV8" s="238">
        <v>90.011615180474962</v>
      </c>
      <c r="DW8" s="238">
        <v>89.271545634140026</v>
      </c>
      <c r="DX8" s="238">
        <v>84.469544947297067</v>
      </c>
      <c r="DY8" s="238">
        <v>83.554447983971258</v>
      </c>
      <c r="DZ8" s="238">
        <v>87.714253185718235</v>
      </c>
      <c r="EA8" s="238">
        <v>86.013022973582792</v>
      </c>
      <c r="EB8" s="238">
        <v>90.17754933900909</v>
      </c>
      <c r="EC8" s="238">
        <v>92.669346686226902</v>
      </c>
      <c r="ED8" s="238">
        <v>92.212422454044599</v>
      </c>
      <c r="EE8" s="238">
        <v>97.916494422818715</v>
      </c>
      <c r="EF8" s="238">
        <v>98.590102944163561</v>
      </c>
      <c r="EG8" s="238">
        <v>100.91339142586686</v>
      </c>
      <c r="EH8" s="238">
        <v>98.9935853248585</v>
      </c>
      <c r="EI8" s="238">
        <v>102.3253403909528</v>
      </c>
      <c r="EJ8" s="238">
        <v>101.41983492676493</v>
      </c>
      <c r="EK8" s="238">
        <v>98.785020344926338</v>
      </c>
      <c r="EL8" s="238">
        <v>95.470497479524099</v>
      </c>
      <c r="EM8" s="238">
        <v>84.754067017744973</v>
      </c>
      <c r="EN8" s="238">
        <v>79.868671971212621</v>
      </c>
      <c r="EO8" s="238">
        <v>86.397805641139414</v>
      </c>
      <c r="EP8" s="238">
        <v>85.15305235065135</v>
      </c>
      <c r="EQ8" s="238">
        <v>86.468463995616119</v>
      </c>
      <c r="ER8" s="238">
        <v>90.652969603504488</v>
      </c>
      <c r="ES8" s="238">
        <v>94.988546665650944</v>
      </c>
      <c r="ET8" s="238">
        <v>95.342007096808302</v>
      </c>
      <c r="EU8" s="238">
        <v>94.895698459698977</v>
      </c>
      <c r="EV8" s="238">
        <v>89.003552316373785</v>
      </c>
      <c r="EW8" s="238">
        <v>92.314318734732211</v>
      </c>
      <c r="EX8" s="238">
        <v>96.469215989836783</v>
      </c>
      <c r="EY8" s="238">
        <v>98.189040183720621</v>
      </c>
      <c r="EZ8" s="238">
        <v>99.960786746268511</v>
      </c>
      <c r="FA8" s="238">
        <v>100.82855702611766</v>
      </c>
      <c r="FB8" s="238">
        <v>103.14022907829992</v>
      </c>
      <c r="FC8" s="238">
        <v>104.1729994576155</v>
      </c>
      <c r="FD8" s="238">
        <v>106.42885960685518</v>
      </c>
      <c r="FE8" s="238">
        <v>108.12264882302885</v>
      </c>
      <c r="FF8" s="238">
        <v>109.06472364554953</v>
      </c>
      <c r="FG8" s="238">
        <v>109.83643753129351</v>
      </c>
      <c r="FH8" s="238">
        <v>112.79844519275451</v>
      </c>
      <c r="FI8" s="238">
        <v>107.44178193681948</v>
      </c>
      <c r="FJ8" s="238">
        <v>112.51215405474889</v>
      </c>
      <c r="FK8" s="238">
        <v>112.04486836306766</v>
      </c>
      <c r="FL8" s="238">
        <v>115.94026939180742</v>
      </c>
      <c r="FM8" s="238">
        <v>118.95780254828865</v>
      </c>
      <c r="FN8" s="238">
        <v>121.10358924439132</v>
      </c>
      <c r="FO8" s="238">
        <v>122.51250785849481</v>
      </c>
      <c r="FP8" s="238">
        <v>120.4375071800046</v>
      </c>
      <c r="FQ8" s="238">
        <v>126.03630993541402</v>
      </c>
      <c r="FR8" s="238">
        <v>125.56491733942767</v>
      </c>
      <c r="FS8" s="238">
        <v>126.57931885873528</v>
      </c>
      <c r="FT8" s="238">
        <v>129.45317857041573</v>
      </c>
      <c r="FU8" s="238">
        <v>128.15138477648185</v>
      </c>
      <c r="FV8" s="238">
        <v>124.69910072413209</v>
      </c>
      <c r="FW8" s="238">
        <v>126.90283459510395</v>
      </c>
      <c r="FX8" s="238">
        <v>126.10483534404361</v>
      </c>
      <c r="FY8" s="238">
        <v>123.991017293485</v>
      </c>
      <c r="FZ8" s="238">
        <v>127.79920052392313</v>
      </c>
      <c r="GA8" s="238">
        <v>127.60133858190444</v>
      </c>
      <c r="GB8" s="238">
        <v>136.56511608081522</v>
      </c>
      <c r="GC8" s="238">
        <v>146.47884921864639</v>
      </c>
      <c r="GD8" s="238">
        <v>150.22904608929764</v>
      </c>
      <c r="GE8" s="238">
        <v>150.25061890863481</v>
      </c>
      <c r="GF8" s="238">
        <v>153.88942522351488</v>
      </c>
      <c r="GG8" s="238">
        <v>147.86384638428066</v>
      </c>
      <c r="GH8" s="238">
        <v>153.83118056447299</v>
      </c>
      <c r="GI8" s="238">
        <v>143.04321439959173</v>
      </c>
      <c r="GJ8" s="238">
        <v>138.12566471178224</v>
      </c>
      <c r="GK8" s="238">
        <v>147.70126486957767</v>
      </c>
      <c r="GL8" s="238">
        <v>152.38985559071276</v>
      </c>
      <c r="GM8" s="238">
        <v>147.20201195401074</v>
      </c>
      <c r="GN8" s="238">
        <v>137.53923289126473</v>
      </c>
      <c r="GO8" s="238">
        <v>134.93910059078885</v>
      </c>
      <c r="GP8" s="238">
        <v>137.57316195368284</v>
      </c>
      <c r="GQ8" s="238">
        <v>138.38028374738494</v>
      </c>
      <c r="GR8" s="238">
        <v>142.62331611188631</v>
      </c>
      <c r="GS8" s="238">
        <v>134.36192584170934</v>
      </c>
      <c r="GT8" s="238">
        <v>139.18543582996537</v>
      </c>
      <c r="GU8" s="238">
        <v>140.27127123007955</v>
      </c>
      <c r="GV8" s="238">
        <v>140.52493342774733</v>
      </c>
      <c r="GW8" s="238">
        <v>137.57140843645436</v>
      </c>
      <c r="GX8" s="238">
        <v>138.81687028190748</v>
      </c>
      <c r="GY8" s="238">
        <v>146.02811883200195</v>
      </c>
      <c r="GZ8" s="238">
        <v>145.60683350210442</v>
      </c>
      <c r="HA8" s="238">
        <v>149.48417959194097</v>
      </c>
      <c r="HB8" s="238">
        <v>154.18854353175217</v>
      </c>
      <c r="HC8" s="238">
        <v>158.44419929144522</v>
      </c>
      <c r="HD8" s="238">
        <v>160.6432430221648</v>
      </c>
      <c r="HE8" s="238">
        <v>156.74441314007598</v>
      </c>
      <c r="HF8" s="238">
        <v>156.94259784095411</v>
      </c>
      <c r="HG8" s="238">
        <v>155.48611305106584</v>
      </c>
      <c r="HH8" s="238">
        <v>161.66155276740801</v>
      </c>
      <c r="HI8" s="238">
        <v>164.47791837072106</v>
      </c>
      <c r="HJ8" s="238">
        <v>160.79256746656085</v>
      </c>
      <c r="HK8" s="238">
        <v>162.47587757417332</v>
      </c>
      <c r="HL8" s="238">
        <v>164.8764903919762</v>
      </c>
      <c r="HM8" s="238">
        <v>158.84750784629324</v>
      </c>
      <c r="HN8" s="238">
        <v>155.59347077889021</v>
      </c>
      <c r="HO8" s="238">
        <v>162.18220734625982</v>
      </c>
      <c r="HP8" s="238">
        <v>162.94825722560233</v>
      </c>
      <c r="HQ8" s="238">
        <v>161.38569638942357</v>
      </c>
      <c r="HR8" s="238">
        <v>165.67359386734847</v>
      </c>
      <c r="HS8" s="238">
        <v>162.9706798650663</v>
      </c>
      <c r="HT8" s="238">
        <v>152.44921951709205</v>
      </c>
      <c r="HU8" s="238">
        <v>150.47460328585993</v>
      </c>
      <c r="HV8" s="238">
        <v>141.97417865171371</v>
      </c>
      <c r="HW8" s="238">
        <v>150.97983688709678</v>
      </c>
      <c r="HX8" s="238">
        <v>156.48367967559574</v>
      </c>
      <c r="HY8" s="238">
        <v>159.17145493069475</v>
      </c>
      <c r="HZ8" s="238">
        <v>165.74028340662133</v>
      </c>
      <c r="IA8" s="238">
        <v>158.96899801218072</v>
      </c>
      <c r="IB8" s="238">
        <v>164.93024381189122</v>
      </c>
      <c r="IC8" s="238">
        <v>164.31946772375616</v>
      </c>
      <c r="ID8" s="238">
        <v>160.37083470574063</v>
      </c>
      <c r="IE8" s="238">
        <v>166.62728244644535</v>
      </c>
      <c r="IF8" s="238">
        <v>168.71026999857855</v>
      </c>
      <c r="IG8" s="238">
        <v>173.94843032147907</v>
      </c>
      <c r="IH8" s="238">
        <v>178.07637223833933</v>
      </c>
      <c r="II8" s="238">
        <v>176.20945317658564</v>
      </c>
      <c r="IJ8" s="238">
        <v>162.93748014693625</v>
      </c>
      <c r="IK8" s="238">
        <v>139.86701935999733</v>
      </c>
      <c r="IL8" s="238">
        <v>150.62726818745264</v>
      </c>
      <c r="IM8" s="252">
        <v>156.67786732965939</v>
      </c>
      <c r="IN8" s="252">
        <v>161.05533867019346</v>
      </c>
      <c r="IO8" s="252">
        <v>162.21305012734661</v>
      </c>
      <c r="IP8" s="252">
        <v>168.44503476990539</v>
      </c>
      <c r="IQ8" s="252">
        <v>167.39769009464544</v>
      </c>
      <c r="IR8" s="252">
        <v>171.81395572935278</v>
      </c>
      <c r="IS8" s="252">
        <v>170.79538111922915</v>
      </c>
      <c r="IT8" s="252">
        <v>163.67804195398628</v>
      </c>
    </row>
    <row r="9" spans="1:254" x14ac:dyDescent="0.35">
      <c r="A9" s="257" t="s">
        <v>43</v>
      </c>
      <c r="B9" s="238">
        <v>100</v>
      </c>
      <c r="C9" s="238">
        <v>112.1141343255595</v>
      </c>
      <c r="D9" s="238">
        <v>110.54230066829169</v>
      </c>
      <c r="E9" s="238">
        <v>111.15974685878264</v>
      </c>
      <c r="F9" s="238">
        <v>116.41816969201182</v>
      </c>
      <c r="G9" s="238">
        <v>111.27409299778114</v>
      </c>
      <c r="H9" s="238">
        <v>99.903734535395373</v>
      </c>
      <c r="I9" s="238">
        <v>105.25276687808808</v>
      </c>
      <c r="J9" s="238">
        <v>104.62069467921351</v>
      </c>
      <c r="K9" s="238">
        <v>109.2734430787114</v>
      </c>
      <c r="L9" s="238">
        <v>98.814173542727303</v>
      </c>
      <c r="M9" s="238">
        <v>96.449667440682589</v>
      </c>
      <c r="N9" s="238">
        <v>90.754362993547034</v>
      </c>
      <c r="O9" s="238">
        <v>85.601645720594789</v>
      </c>
      <c r="P9" s="238">
        <v>94.772087308751495</v>
      </c>
      <c r="Q9" s="238">
        <v>90.615679751764759</v>
      </c>
      <c r="R9" s="238">
        <v>84.390241260462815</v>
      </c>
      <c r="S9" s="238">
        <v>86.708371213844927</v>
      </c>
      <c r="T9" s="238">
        <v>90.609564070341989</v>
      </c>
      <c r="U9" s="238">
        <v>88.448581161436977</v>
      </c>
      <c r="V9" s="238">
        <v>82.197015390181335</v>
      </c>
      <c r="W9" s="238">
        <v>77.10996539834801</v>
      </c>
      <c r="X9" s="238">
        <v>65.745383927690881</v>
      </c>
      <c r="Y9" s="238">
        <v>70.89021141966181</v>
      </c>
      <c r="Z9" s="238">
        <v>81.139076206300956</v>
      </c>
      <c r="AA9" s="238">
        <v>86.562413700681944</v>
      </c>
      <c r="AB9" s="238">
        <v>91.253860750771835</v>
      </c>
      <c r="AC9" s="238">
        <v>91.271907461365458</v>
      </c>
      <c r="AD9" s="238">
        <v>96.360066478822802</v>
      </c>
      <c r="AE9" s="238">
        <v>95.246334000837976</v>
      </c>
      <c r="AF9" s="238">
        <v>90.884546824119866</v>
      </c>
      <c r="AG9" s="238">
        <v>81.037668901228201</v>
      </c>
      <c r="AH9" s="238">
        <v>77.960499775750478</v>
      </c>
      <c r="AI9" s="238">
        <v>76.008522458338945</v>
      </c>
      <c r="AJ9" s="238">
        <v>67.227187143377265</v>
      </c>
      <c r="AK9" s="238">
        <v>71.351104734046643</v>
      </c>
      <c r="AL9" s="238">
        <v>75.246499710827706</v>
      </c>
      <c r="AM9" s="238">
        <v>65.975339627878455</v>
      </c>
      <c r="AN9" s="238">
        <v>64.55861537234567</v>
      </c>
      <c r="AO9" s="238">
        <v>62.463983401417671</v>
      </c>
      <c r="AP9" s="238">
        <v>58.897309280171633</v>
      </c>
      <c r="AQ9" s="238">
        <v>59.986065648561819</v>
      </c>
      <c r="AR9" s="238">
        <v>62.048235160463051</v>
      </c>
      <c r="AS9" s="238">
        <v>67.735721572257177</v>
      </c>
      <c r="AT9" s="238">
        <v>73.961155619938694</v>
      </c>
      <c r="AU9" s="238">
        <v>82.24711147652809</v>
      </c>
      <c r="AV9" s="238">
        <v>78.046652943196989</v>
      </c>
      <c r="AW9" s="238">
        <v>85.455773789042837</v>
      </c>
      <c r="AX9" s="238">
        <v>81.89441530787775</v>
      </c>
      <c r="AY9" s="238">
        <v>83.226903527389567</v>
      </c>
      <c r="AZ9" s="238">
        <v>89.127287453594377</v>
      </c>
      <c r="BA9" s="238">
        <v>91.962883027043816</v>
      </c>
      <c r="BB9" s="238">
        <v>91.573901373884709</v>
      </c>
      <c r="BC9" s="238">
        <v>88.317846650977714</v>
      </c>
      <c r="BD9" s="238">
        <v>84.563001835557102</v>
      </c>
      <c r="BE9" s="238">
        <v>84.309730962206316</v>
      </c>
      <c r="BF9" s="238">
        <v>83.968048139356995</v>
      </c>
      <c r="BG9" s="238">
        <v>85.858750960530799</v>
      </c>
      <c r="BH9" s="238">
        <v>87.906825439604134</v>
      </c>
      <c r="BI9" s="238">
        <v>86.885399444663307</v>
      </c>
      <c r="BJ9" s="238">
        <v>91.064877272068244</v>
      </c>
      <c r="BK9" s="238">
        <v>91.667663049564695</v>
      </c>
      <c r="BL9" s="238">
        <v>95.471645265944545</v>
      </c>
      <c r="BM9" s="238">
        <v>98.921985585743784</v>
      </c>
      <c r="BN9" s="238">
        <v>96.014712405864373</v>
      </c>
      <c r="BO9" s="238">
        <v>95.122471174845828</v>
      </c>
      <c r="BP9" s="238">
        <v>101.99206585350009</v>
      </c>
      <c r="BQ9" s="238">
        <v>107.21480071325814</v>
      </c>
      <c r="BR9" s="238">
        <v>113.55281635145198</v>
      </c>
      <c r="BS9" s="238">
        <v>110.4852547648066</v>
      </c>
      <c r="BT9" s="238">
        <v>119.79682005339234</v>
      </c>
      <c r="BU9" s="238">
        <v>112.891916887612</v>
      </c>
      <c r="BV9" s="238">
        <v>122.3159869211643</v>
      </c>
      <c r="BW9" s="238">
        <v>130.12100139529434</v>
      </c>
      <c r="BX9" s="238">
        <v>137.67810313136269</v>
      </c>
      <c r="BY9" s="238">
        <v>139.7043695197213</v>
      </c>
      <c r="BZ9" s="238">
        <v>141.39716450671759</v>
      </c>
      <c r="CA9" s="238">
        <v>144.15759010644925</v>
      </c>
      <c r="CB9" s="238">
        <v>130.61594466206847</v>
      </c>
      <c r="CC9" s="238">
        <v>131.03714887778045</v>
      </c>
      <c r="CD9" s="238">
        <v>132.56987497110325</v>
      </c>
      <c r="CE9" s="238">
        <v>135.83746101627435</v>
      </c>
      <c r="CF9" s="238">
        <v>140.69501758801877</v>
      </c>
      <c r="CG9" s="238">
        <v>145.45594903377977</v>
      </c>
      <c r="CH9" s="238">
        <v>150.17082615453015</v>
      </c>
      <c r="CI9" s="238">
        <v>157.67775677212978</v>
      </c>
      <c r="CJ9" s="238">
        <v>159.2071508206659</v>
      </c>
      <c r="CK9" s="238">
        <v>156.85777346143337</v>
      </c>
      <c r="CL9" s="238">
        <v>160.50480627168182</v>
      </c>
      <c r="CM9" s="238">
        <v>163.86448480033715</v>
      </c>
      <c r="CN9" s="238">
        <v>177.0892481066891</v>
      </c>
      <c r="CO9" s="238">
        <v>184.55632740680375</v>
      </c>
      <c r="CP9" s="238">
        <v>190.95358989788886</v>
      </c>
      <c r="CQ9" s="238">
        <v>185.938609452023</v>
      </c>
      <c r="CR9" s="238">
        <v>201.11138710109827</v>
      </c>
      <c r="CS9" s="238">
        <v>217.04730096313361</v>
      </c>
      <c r="CT9" s="238">
        <v>196.49864853076707</v>
      </c>
      <c r="CU9" s="238">
        <v>196.31321410232692</v>
      </c>
      <c r="CV9" s="238">
        <v>166.30822236038588</v>
      </c>
      <c r="CW9" s="238">
        <v>169.1858238379196</v>
      </c>
      <c r="CX9" s="238">
        <v>148.35999872248865</v>
      </c>
      <c r="CY9" s="238">
        <v>162.45958110535997</v>
      </c>
      <c r="CZ9" s="238">
        <v>158.53585219877607</v>
      </c>
      <c r="DA9" s="238">
        <v>139.30475086947402</v>
      </c>
      <c r="DB9" s="238">
        <v>137.68405504835275</v>
      </c>
      <c r="DC9" s="238">
        <v>136.10798022518782</v>
      </c>
      <c r="DD9" s="238">
        <v>118.44429039737287</v>
      </c>
      <c r="DE9" s="238">
        <v>100.90273304100376</v>
      </c>
      <c r="DF9" s="238">
        <v>97.858093244551142</v>
      </c>
      <c r="DG9" s="238">
        <v>97.466069269758975</v>
      </c>
      <c r="DH9" s="238">
        <v>99.879040053715315</v>
      </c>
      <c r="DI9" s="238">
        <v>94.318348471314579</v>
      </c>
      <c r="DJ9" s="238">
        <v>100.21277318862555</v>
      </c>
      <c r="DK9" s="238">
        <v>116.07941671822509</v>
      </c>
      <c r="DL9" s="238">
        <v>128.66725510838069</v>
      </c>
      <c r="DM9" s="238">
        <v>130.45084165191432</v>
      </c>
      <c r="DN9" s="238">
        <v>145.8852574135901</v>
      </c>
      <c r="DO9" s="238">
        <v>139.34827439804212</v>
      </c>
      <c r="DP9" s="238">
        <v>147.92642339258146</v>
      </c>
      <c r="DQ9" s="238">
        <v>145.96676517781501</v>
      </c>
      <c r="DR9" s="238">
        <v>147.60254565502669</v>
      </c>
      <c r="DS9" s="238">
        <v>159.24464400571205</v>
      </c>
      <c r="DT9" s="238">
        <v>152.9694840039048</v>
      </c>
      <c r="DU9" s="238">
        <v>157.52373256399721</v>
      </c>
      <c r="DV9" s="238">
        <v>170.18740405459602</v>
      </c>
      <c r="DW9" s="238">
        <v>175.33936424880332</v>
      </c>
      <c r="DX9" s="238">
        <v>175.39464242030118</v>
      </c>
      <c r="DY9" s="238">
        <v>179.13411683161277</v>
      </c>
      <c r="DZ9" s="238">
        <v>178.87860428388652</v>
      </c>
      <c r="EA9" s="238">
        <v>181.84343111123266</v>
      </c>
      <c r="EB9" s="238">
        <v>188.82483168929525</v>
      </c>
      <c r="EC9" s="238">
        <v>190.61015272759118</v>
      </c>
      <c r="ED9" s="238">
        <v>200.54856739934806</v>
      </c>
      <c r="EE9" s="238">
        <v>202.45582253017764</v>
      </c>
      <c r="EF9" s="238">
        <v>195.92352062907426</v>
      </c>
      <c r="EG9" s="238">
        <v>187.67514464086966</v>
      </c>
      <c r="EH9" s="238">
        <v>191.1533746590782</v>
      </c>
      <c r="EI9" s="238">
        <v>190.99111793350841</v>
      </c>
      <c r="EJ9" s="238">
        <v>193.03788851486382</v>
      </c>
      <c r="EK9" s="238">
        <v>187.1830338357957</v>
      </c>
      <c r="EL9" s="238">
        <v>191.19420572574839</v>
      </c>
      <c r="EM9" s="238">
        <v>175.01672769225314</v>
      </c>
      <c r="EN9" s="238">
        <v>161.25568406066265</v>
      </c>
      <c r="EO9" s="238">
        <v>173.98326885448344</v>
      </c>
      <c r="EP9" s="238">
        <v>166.64428432114426</v>
      </c>
      <c r="EQ9" s="238">
        <v>172.87646601533041</v>
      </c>
      <c r="ER9" s="238">
        <v>187.89268665002399</v>
      </c>
      <c r="ES9" s="238">
        <v>194.68972520742096</v>
      </c>
      <c r="ET9" s="238">
        <v>191.47627898529663</v>
      </c>
      <c r="EU9" s="238">
        <v>193.29541738797249</v>
      </c>
      <c r="EV9" s="238">
        <v>187.31132224035414</v>
      </c>
      <c r="EW9" s="238">
        <v>188.33833133628551</v>
      </c>
      <c r="EX9" s="238">
        <v>199.97045931678394</v>
      </c>
      <c r="EY9" s="238">
        <v>193.28978549347676</v>
      </c>
      <c r="EZ9" s="238">
        <v>201.71044125146821</v>
      </c>
      <c r="FA9" s="238">
        <v>201.93717367300749</v>
      </c>
      <c r="FB9" s="238">
        <v>206.70058537952389</v>
      </c>
      <c r="FC9" s="238">
        <v>210.02357413558465</v>
      </c>
      <c r="FD9" s="238">
        <v>210.90118415761162</v>
      </c>
      <c r="FE9" s="238">
        <v>220.91257688597679</v>
      </c>
      <c r="FF9" s="238">
        <v>223.85186446891069</v>
      </c>
      <c r="FG9" s="238">
        <v>221.66243575508818</v>
      </c>
      <c r="FH9" s="238">
        <v>225.10101527343926</v>
      </c>
      <c r="FI9" s="238">
        <v>209.84483595128862</v>
      </c>
      <c r="FJ9" s="238">
        <v>207.02934366532671</v>
      </c>
      <c r="FK9" s="238">
        <v>202.59834601439698</v>
      </c>
      <c r="FL9" s="238">
        <v>207.1963577617085</v>
      </c>
      <c r="FM9" s="238">
        <v>217.03251905649967</v>
      </c>
      <c r="FN9" s="238">
        <v>215.8061172142896</v>
      </c>
      <c r="FO9" s="238">
        <v>211.44154071965099</v>
      </c>
      <c r="FP9" s="238">
        <v>207.03725610920966</v>
      </c>
      <c r="FQ9" s="238">
        <v>211.32164707281035</v>
      </c>
      <c r="FR9" s="238">
        <v>212.13186090154932</v>
      </c>
      <c r="FS9" s="238">
        <v>212.35549626886245</v>
      </c>
      <c r="FT9" s="238">
        <v>224.23594503571189</v>
      </c>
      <c r="FU9" s="238">
        <v>227.13214889623498</v>
      </c>
      <c r="FV9" s="238">
        <v>239.54213837598121</v>
      </c>
      <c r="FW9" s="238">
        <v>244.86965803656037</v>
      </c>
      <c r="FX9" s="238">
        <v>242.56372944708269</v>
      </c>
      <c r="FY9" s="238">
        <v>250.58555893935167</v>
      </c>
      <c r="FZ9" s="238">
        <v>254.84645030518931</v>
      </c>
      <c r="GA9" s="238">
        <v>257.13384476527426</v>
      </c>
      <c r="GB9" s="238">
        <v>285.07681875703304</v>
      </c>
      <c r="GC9" s="238">
        <v>290.59988077916717</v>
      </c>
      <c r="GD9" s="238">
        <v>306.53407208825854</v>
      </c>
      <c r="GE9" s="238">
        <v>314.17126373833645</v>
      </c>
      <c r="GF9" s="238">
        <v>315.22135283450848</v>
      </c>
      <c r="GG9" s="238">
        <v>300.3301933765469</v>
      </c>
      <c r="GH9" s="238">
        <v>287.84170412071177</v>
      </c>
      <c r="GI9" s="238">
        <v>256.13467523545376</v>
      </c>
      <c r="GJ9" s="238">
        <v>252.11201746047897</v>
      </c>
      <c r="GK9" s="238">
        <v>272.23166537732277</v>
      </c>
      <c r="GL9" s="238">
        <v>276.60630923768383</v>
      </c>
      <c r="GM9" s="238">
        <v>268.46523540313854</v>
      </c>
      <c r="GN9" s="238">
        <v>245.00693113129242</v>
      </c>
      <c r="GO9" s="238">
        <v>239.75052351949671</v>
      </c>
      <c r="GP9" s="238">
        <v>253.18708576841246</v>
      </c>
      <c r="GQ9" s="238">
        <v>249.80993776705211</v>
      </c>
      <c r="GR9" s="238">
        <v>256.86649671794055</v>
      </c>
      <c r="GS9" s="238">
        <v>264.42737430870579</v>
      </c>
      <c r="GT9" s="238">
        <v>276.10957204337547</v>
      </c>
      <c r="GU9" s="238">
        <v>285.46851621036069</v>
      </c>
      <c r="GV9" s="238">
        <v>286.18757073098362</v>
      </c>
      <c r="GW9" s="238">
        <v>286.89423191161654</v>
      </c>
      <c r="GX9" s="238">
        <v>283.27023704729237</v>
      </c>
      <c r="GY9" s="238">
        <v>278.03985721452324</v>
      </c>
      <c r="GZ9" s="238">
        <v>289.08803379897074</v>
      </c>
      <c r="HA9" s="238">
        <v>300.31448237653245</v>
      </c>
      <c r="HB9" s="238">
        <v>307.93423362450505</v>
      </c>
      <c r="HC9" s="238">
        <v>311.8010503132013</v>
      </c>
      <c r="HD9" s="238">
        <v>313.27089126078636</v>
      </c>
      <c r="HE9" s="238">
        <v>314.83719467872515</v>
      </c>
      <c r="HF9" s="238">
        <v>322.53015045554946</v>
      </c>
      <c r="HG9" s="238">
        <v>325.38344755859833</v>
      </c>
      <c r="HH9" s="238">
        <v>327.22851416921907</v>
      </c>
      <c r="HI9" s="238">
        <v>345.17119241163863</v>
      </c>
      <c r="HJ9" s="238">
        <v>340.94199462121492</v>
      </c>
      <c r="HK9" s="238">
        <v>348.35093351221809</v>
      </c>
      <c r="HL9" s="238">
        <v>357.77696583401217</v>
      </c>
      <c r="HM9" s="238">
        <v>347.1498495162927</v>
      </c>
      <c r="HN9" s="238">
        <v>336.41855699155673</v>
      </c>
      <c r="HO9" s="238">
        <v>344.89701527885609</v>
      </c>
      <c r="HP9" s="238">
        <v>351.86968798642033</v>
      </c>
      <c r="HQ9" s="238">
        <v>333.62456723617697</v>
      </c>
      <c r="HR9" s="238">
        <v>334.72122095385254</v>
      </c>
      <c r="HS9" s="238">
        <v>330.02752108819521</v>
      </c>
      <c r="HT9" s="238">
        <v>302.72572892087379</v>
      </c>
      <c r="HU9" s="238">
        <v>318.14500039848036</v>
      </c>
      <c r="HV9" s="238">
        <v>305.1872020473678</v>
      </c>
      <c r="HW9" s="238">
        <v>324.11201425832854</v>
      </c>
      <c r="HX9" s="238">
        <v>334.36979460265235</v>
      </c>
      <c r="HY9" s="238">
        <v>346.86163808920156</v>
      </c>
      <c r="HZ9" s="238">
        <v>354.41999854433629</v>
      </c>
      <c r="IA9" s="238">
        <v>327.40590212153791</v>
      </c>
      <c r="IB9" s="238">
        <v>342.55505572380446</v>
      </c>
      <c r="IC9" s="238">
        <v>346.82117340567481</v>
      </c>
      <c r="ID9" s="238">
        <v>336.74543517544788</v>
      </c>
      <c r="IE9" s="238">
        <v>345.18010511367237</v>
      </c>
      <c r="IF9" s="238">
        <v>351.48844480105339</v>
      </c>
      <c r="IG9" s="238">
        <v>357.1138869931595</v>
      </c>
      <c r="IH9" s="238">
        <v>373.69501924288778</v>
      </c>
      <c r="II9" s="238">
        <v>365.15911181635039</v>
      </c>
      <c r="IJ9" s="238">
        <v>359.4951531742928</v>
      </c>
      <c r="IK9" s="238">
        <v>314.53327396100309</v>
      </c>
      <c r="IL9" s="238">
        <v>341.46488802852213</v>
      </c>
      <c r="IM9" s="252">
        <v>335.80577937687485</v>
      </c>
      <c r="IN9" s="252">
        <v>360.32856626541474</v>
      </c>
      <c r="IO9" s="252">
        <v>373.76129789277172</v>
      </c>
      <c r="IP9" s="252">
        <v>383.90542040444632</v>
      </c>
      <c r="IQ9" s="252">
        <v>383.56080214751626</v>
      </c>
      <c r="IR9" s="252">
        <v>383.68178238793735</v>
      </c>
      <c r="IS9" s="252">
        <v>385.07627727320357</v>
      </c>
      <c r="IT9" s="252">
        <v>397.33794454422707</v>
      </c>
    </row>
    <row r="10" spans="1:254" x14ac:dyDescent="0.35">
      <c r="A10" s="257" t="s">
        <v>44</v>
      </c>
      <c r="B10" s="238">
        <v>100</v>
      </c>
      <c r="C10" s="238">
        <v>111.58088825181255</v>
      </c>
      <c r="D10" s="238">
        <v>110.79050032974429</v>
      </c>
      <c r="E10" s="238">
        <v>119.61535299978924</v>
      </c>
      <c r="F10" s="238">
        <v>124.46484644682454</v>
      </c>
      <c r="G10" s="238">
        <v>124.66292588616002</v>
      </c>
      <c r="H10" s="238">
        <v>117.36127210080554</v>
      </c>
      <c r="I10" s="238">
        <v>119.49568638882714</v>
      </c>
      <c r="J10" s="238">
        <v>119.80341166999301</v>
      </c>
      <c r="K10" s="238">
        <v>128.94250651609073</v>
      </c>
      <c r="L10" s="238">
        <v>122.88826308330128</v>
      </c>
      <c r="M10" s="238">
        <v>123.25406905454824</v>
      </c>
      <c r="N10" s="238">
        <v>110.76348559431631</v>
      </c>
      <c r="O10" s="238">
        <v>104.57639892940838</v>
      </c>
      <c r="P10" s="238">
        <v>107.7503438437856</v>
      </c>
      <c r="Q10" s="238">
        <v>98.257015540825833</v>
      </c>
      <c r="R10" s="238">
        <v>94.06361120614585</v>
      </c>
      <c r="S10" s="238">
        <v>100.16275589406061</v>
      </c>
      <c r="T10" s="238">
        <v>103.38864280954797</v>
      </c>
      <c r="U10" s="238">
        <v>100.61853458652428</v>
      </c>
      <c r="V10" s="238">
        <v>95.370020601752074</v>
      </c>
      <c r="W10" s="238">
        <v>85.842993779699327</v>
      </c>
      <c r="X10" s="238">
        <v>77.741890333193354</v>
      </c>
      <c r="Y10" s="238">
        <v>80.594989882617298</v>
      </c>
      <c r="Z10" s="238">
        <v>86.324195075871131</v>
      </c>
      <c r="AA10" s="238">
        <v>87.336904203583444</v>
      </c>
      <c r="AB10" s="238">
        <v>85.232207840841141</v>
      </c>
      <c r="AC10" s="238">
        <v>83.48605933590396</v>
      </c>
      <c r="AD10" s="238">
        <v>86.4448384947015</v>
      </c>
      <c r="AE10" s="238">
        <v>81.518299282802232</v>
      </c>
      <c r="AF10" s="238">
        <v>78.750789438741009</v>
      </c>
      <c r="AG10" s="238">
        <v>70.724568216247377</v>
      </c>
      <c r="AH10" s="238">
        <v>65.802892200613499</v>
      </c>
      <c r="AI10" s="238">
        <v>65.078586011315622</v>
      </c>
      <c r="AJ10" s="238">
        <v>57.614396412709404</v>
      </c>
      <c r="AK10" s="238">
        <v>61.719864126485426</v>
      </c>
      <c r="AL10" s="238">
        <v>64.138448236860924</v>
      </c>
      <c r="AM10" s="238">
        <v>58.248366515720399</v>
      </c>
      <c r="AN10" s="238">
        <v>54.752844387951164</v>
      </c>
      <c r="AO10" s="238">
        <v>53.454440873856399</v>
      </c>
      <c r="AP10" s="238">
        <v>52.779342315327149</v>
      </c>
      <c r="AQ10" s="238">
        <v>56.656502577692791</v>
      </c>
      <c r="AR10" s="238">
        <v>56.917446427554992</v>
      </c>
      <c r="AS10" s="238">
        <v>59.800118811430316</v>
      </c>
      <c r="AT10" s="238">
        <v>61.720824829250986</v>
      </c>
      <c r="AU10" s="238">
        <v>65.11040309414399</v>
      </c>
      <c r="AV10" s="238">
        <v>62.18594343330696</v>
      </c>
      <c r="AW10" s="238">
        <v>65.825111393790053</v>
      </c>
      <c r="AX10" s="238">
        <v>65.006211181367149</v>
      </c>
      <c r="AY10" s="238">
        <v>65.415307588519369</v>
      </c>
      <c r="AZ10" s="238">
        <v>67.908302602512123</v>
      </c>
      <c r="BA10" s="238">
        <v>69.266687027174584</v>
      </c>
      <c r="BB10" s="238">
        <v>69.787426760823493</v>
      </c>
      <c r="BC10" s="238">
        <v>69.530663849287635</v>
      </c>
      <c r="BD10" s="238">
        <v>68.582613360953232</v>
      </c>
      <c r="BE10" s="238">
        <v>70.394736710515417</v>
      </c>
      <c r="BF10" s="238">
        <v>68.740666048240058</v>
      </c>
      <c r="BG10" s="238">
        <v>67.988242895661742</v>
      </c>
      <c r="BH10" s="238">
        <v>68.135056480575599</v>
      </c>
      <c r="BI10" s="238">
        <v>67.766183319316383</v>
      </c>
      <c r="BJ10" s="238">
        <v>69.058847150129509</v>
      </c>
      <c r="BK10" s="238">
        <v>70.4155368296354</v>
      </c>
      <c r="BL10" s="238">
        <v>72.259386625840662</v>
      </c>
      <c r="BM10" s="238">
        <v>74.278419608914049</v>
      </c>
      <c r="BN10" s="238">
        <v>74.26738527251014</v>
      </c>
      <c r="BO10" s="238">
        <v>72.846550740631344</v>
      </c>
      <c r="BP10" s="238">
        <v>77.199769626147358</v>
      </c>
      <c r="BQ10" s="238">
        <v>79.917410509180996</v>
      </c>
      <c r="BR10" s="238">
        <v>82.700166097574268</v>
      </c>
      <c r="BS10" s="238">
        <v>83.159739193363833</v>
      </c>
      <c r="BT10" s="238">
        <v>87.70518138648319</v>
      </c>
      <c r="BU10" s="238">
        <v>85.388342805912856</v>
      </c>
      <c r="BV10" s="238">
        <v>88.636640073438201</v>
      </c>
      <c r="BW10" s="238">
        <v>91.391145236975291</v>
      </c>
      <c r="BX10" s="238">
        <v>94.430069413068281</v>
      </c>
      <c r="BY10" s="238">
        <v>96.423988859420689</v>
      </c>
      <c r="BZ10" s="238">
        <v>97.6701456952363</v>
      </c>
      <c r="CA10" s="238">
        <v>97.974482136643459</v>
      </c>
      <c r="CB10" s="238">
        <v>92.29427447478443</v>
      </c>
      <c r="CC10" s="238">
        <v>92.43688333944857</v>
      </c>
      <c r="CD10" s="238">
        <v>93.113756906597118</v>
      </c>
      <c r="CE10" s="238">
        <v>95.345657584939488</v>
      </c>
      <c r="CF10" s="238">
        <v>97.213487350676942</v>
      </c>
      <c r="CG10" s="238">
        <v>99.676127227203551</v>
      </c>
      <c r="CH10" s="238">
        <v>99.166780164214543</v>
      </c>
      <c r="CI10" s="238">
        <v>102.43681591217519</v>
      </c>
      <c r="CJ10" s="238">
        <v>104.95543458235969</v>
      </c>
      <c r="CK10" s="238">
        <v>103.21722952882855</v>
      </c>
      <c r="CL10" s="238">
        <v>105.27971484083072</v>
      </c>
      <c r="CM10" s="238">
        <v>107.97460727321892</v>
      </c>
      <c r="CN10" s="238">
        <v>112.25574318587924</v>
      </c>
      <c r="CO10" s="238">
        <v>111.72076027174188</v>
      </c>
      <c r="CP10" s="238">
        <v>109.06480212731071</v>
      </c>
      <c r="CQ10" s="238">
        <v>108.76796838314903</v>
      </c>
      <c r="CR10" s="238">
        <v>109.21503624966655</v>
      </c>
      <c r="CS10" s="238">
        <v>111.50263333350611</v>
      </c>
      <c r="CT10" s="238">
        <v>105.69627066671113</v>
      </c>
      <c r="CU10" s="238">
        <v>104.43023715475496</v>
      </c>
      <c r="CV10" s="238">
        <v>94.450182671111378</v>
      </c>
      <c r="CW10" s="238">
        <v>93.107730009453277</v>
      </c>
      <c r="CX10" s="238">
        <v>88.908736482803434</v>
      </c>
      <c r="CY10" s="238">
        <v>93.696034006967963</v>
      </c>
      <c r="CZ10" s="238">
        <v>95.807230572791568</v>
      </c>
      <c r="DA10" s="238">
        <v>87.106954025472433</v>
      </c>
      <c r="DB10" s="238">
        <v>84.343130150530712</v>
      </c>
      <c r="DC10" s="238">
        <v>86.880071372931113</v>
      </c>
      <c r="DD10" s="238">
        <v>78.85903189786228</v>
      </c>
      <c r="DE10" s="238">
        <v>69.101300067331451</v>
      </c>
      <c r="DF10" s="238">
        <v>65.524273091317554</v>
      </c>
      <c r="DG10" s="238">
        <v>63.363812284029393</v>
      </c>
      <c r="DH10" s="238">
        <v>63.046777856528486</v>
      </c>
      <c r="DI10" s="238">
        <v>57.608668018428091</v>
      </c>
      <c r="DJ10" s="238">
        <v>58.209547252117204</v>
      </c>
      <c r="DK10" s="238">
        <v>65.108872268006621</v>
      </c>
      <c r="DL10" s="238">
        <v>67.11290296483665</v>
      </c>
      <c r="DM10" s="238">
        <v>67.27338219835535</v>
      </c>
      <c r="DN10" s="238">
        <v>71.870718191117106</v>
      </c>
      <c r="DO10" s="238">
        <v>73.997246199672517</v>
      </c>
      <c r="DP10" s="238">
        <v>75.848966312285739</v>
      </c>
      <c r="DQ10" s="238">
        <v>73.928726435649352</v>
      </c>
      <c r="DR10" s="238">
        <v>75.40695715666088</v>
      </c>
      <c r="DS10" s="238">
        <v>80.101945064463479</v>
      </c>
      <c r="DT10" s="238">
        <v>80.139338838367664</v>
      </c>
      <c r="DU10" s="238">
        <v>81.634875622405985</v>
      </c>
      <c r="DV10" s="238">
        <v>87.338032437169019</v>
      </c>
      <c r="DW10" s="238">
        <v>88.750980648571328</v>
      </c>
      <c r="DX10" s="238">
        <v>86.492364586023513</v>
      </c>
      <c r="DY10" s="238">
        <v>84.939009670354537</v>
      </c>
      <c r="DZ10" s="238">
        <v>86.023238406515858</v>
      </c>
      <c r="EA10" s="238">
        <v>85.233910261786235</v>
      </c>
      <c r="EB10" s="238">
        <v>87.586099468671122</v>
      </c>
      <c r="EC10" s="238">
        <v>89.171028768964433</v>
      </c>
      <c r="ED10" s="238">
        <v>92.416518787567952</v>
      </c>
      <c r="EE10" s="238">
        <v>96.264139257308244</v>
      </c>
      <c r="EF10" s="238">
        <v>95.667613363748586</v>
      </c>
      <c r="EG10" s="238">
        <v>97.158592601195721</v>
      </c>
      <c r="EH10" s="238">
        <v>94.397300328137689</v>
      </c>
      <c r="EI10" s="238">
        <v>94.777692319534239</v>
      </c>
      <c r="EJ10" s="238">
        <v>95.676379422670962</v>
      </c>
      <c r="EK10" s="238">
        <v>93.264902138054026</v>
      </c>
      <c r="EL10" s="238">
        <v>92.46798869435726</v>
      </c>
      <c r="EM10" s="238">
        <v>85.120279395814237</v>
      </c>
      <c r="EN10" s="238">
        <v>83.079818620674885</v>
      </c>
      <c r="EO10" s="238">
        <v>87.630395040511644</v>
      </c>
      <c r="EP10" s="238">
        <v>87.605752605573372</v>
      </c>
      <c r="EQ10" s="238">
        <v>90.031072165277038</v>
      </c>
      <c r="ER10" s="238">
        <v>93.987972429439296</v>
      </c>
      <c r="ES10" s="238">
        <v>97.323245974244728</v>
      </c>
      <c r="ET10" s="238">
        <v>98.49173264441113</v>
      </c>
      <c r="EU10" s="238">
        <v>98.027623809458746</v>
      </c>
      <c r="EV10" s="238">
        <v>94.926439742723332</v>
      </c>
      <c r="EW10" s="238">
        <v>96.711942123476078</v>
      </c>
      <c r="EX10" s="238">
        <v>101.01156834852527</v>
      </c>
      <c r="EY10" s="238">
        <v>101.30100778016718</v>
      </c>
      <c r="EZ10" s="238">
        <v>102.29392768237284</v>
      </c>
      <c r="FA10" s="238">
        <v>101.08340347257695</v>
      </c>
      <c r="FB10" s="238">
        <v>102.30097046085619</v>
      </c>
      <c r="FC10" s="238">
        <v>102.77079001564833</v>
      </c>
      <c r="FD10" s="238">
        <v>104.90354474220386</v>
      </c>
      <c r="FE10" s="238">
        <v>108.46144003934469</v>
      </c>
      <c r="FF10" s="238">
        <v>112.231297423085</v>
      </c>
      <c r="FG10" s="238">
        <v>112.98965896373038</v>
      </c>
      <c r="FH10" s="238">
        <v>115.22728737856819</v>
      </c>
      <c r="FI10" s="238">
        <v>111.93429856202081</v>
      </c>
      <c r="FJ10" s="238">
        <v>115.02286749361497</v>
      </c>
      <c r="FK10" s="238">
        <v>113.16412884404987</v>
      </c>
      <c r="FL10" s="238">
        <v>115.61705795190112</v>
      </c>
      <c r="FM10" s="238">
        <v>119.01776202134812</v>
      </c>
      <c r="FN10" s="238">
        <v>121.40614219723588</v>
      </c>
      <c r="FO10" s="238">
        <v>121.81947688635556</v>
      </c>
      <c r="FP10" s="238">
        <v>119.44434037108083</v>
      </c>
      <c r="FQ10" s="238">
        <v>122.93352180393386</v>
      </c>
      <c r="FR10" s="238">
        <v>123.87326672029614</v>
      </c>
      <c r="FS10" s="238">
        <v>123.96292215378358</v>
      </c>
      <c r="FT10" s="238">
        <v>128.07051029596536</v>
      </c>
      <c r="FU10" s="238">
        <v>129.18781176244062</v>
      </c>
      <c r="FV10" s="238">
        <v>129.48124564148767</v>
      </c>
      <c r="FW10" s="238">
        <v>133.44841469774408</v>
      </c>
      <c r="FX10" s="238">
        <v>134.85744334759147</v>
      </c>
      <c r="FY10" s="238">
        <v>136.45220478847199</v>
      </c>
      <c r="FZ10" s="238">
        <v>139.60222936808893</v>
      </c>
      <c r="GA10" s="238">
        <v>141.31991129859304</v>
      </c>
      <c r="GB10" s="238">
        <v>149.17716240928047</v>
      </c>
      <c r="GC10" s="238">
        <v>159.07619549927716</v>
      </c>
      <c r="GD10" s="238">
        <v>164.35529141273469</v>
      </c>
      <c r="GE10" s="238">
        <v>161.85940850581787</v>
      </c>
      <c r="GF10" s="238">
        <v>165.97737070082584</v>
      </c>
      <c r="GG10" s="238">
        <v>160.00369868767726</v>
      </c>
      <c r="GH10" s="238">
        <v>164.00046154999319</v>
      </c>
      <c r="GI10" s="238">
        <v>151.96271343628905</v>
      </c>
      <c r="GJ10" s="238">
        <v>147.29260064942309</v>
      </c>
      <c r="GK10" s="238">
        <v>158.79424080439517</v>
      </c>
      <c r="GL10" s="238">
        <v>164.84523594330503</v>
      </c>
      <c r="GM10" s="238">
        <v>158.25936259316029</v>
      </c>
      <c r="GN10" s="238">
        <v>149.84619828467567</v>
      </c>
      <c r="GO10" s="238">
        <v>148.09182500381829</v>
      </c>
      <c r="GP10" s="238">
        <v>150.98589876485303</v>
      </c>
      <c r="GQ10" s="238">
        <v>151.50797325753584</v>
      </c>
      <c r="GR10" s="238">
        <v>156.43511842096814</v>
      </c>
      <c r="GS10" s="238">
        <v>154.72227678481298</v>
      </c>
      <c r="GT10" s="238">
        <v>160.07710335541239</v>
      </c>
      <c r="GU10" s="238">
        <v>160.69588436095421</v>
      </c>
      <c r="GV10" s="238">
        <v>159.61217947649706</v>
      </c>
      <c r="GW10" s="238">
        <v>159.76043793180887</v>
      </c>
      <c r="GX10" s="238">
        <v>165.9610070140557</v>
      </c>
      <c r="GY10" s="238">
        <v>170.27755591942895</v>
      </c>
      <c r="GZ10" s="238">
        <v>170.20304074008942</v>
      </c>
      <c r="HA10" s="238">
        <v>176.83731440188916</v>
      </c>
      <c r="HB10" s="238">
        <v>177.92133009896213</v>
      </c>
      <c r="HC10" s="238">
        <v>178.20505743337165</v>
      </c>
      <c r="HD10" s="238">
        <v>176.21289784097721</v>
      </c>
      <c r="HE10" s="238">
        <v>174.55496822707181</v>
      </c>
      <c r="HF10" s="238">
        <v>173.06351264936066</v>
      </c>
      <c r="HG10" s="238">
        <v>171.62397252206745</v>
      </c>
      <c r="HH10" s="238">
        <v>176.19534928540284</v>
      </c>
      <c r="HI10" s="238">
        <v>181.90432148464231</v>
      </c>
      <c r="HJ10" s="238">
        <v>181.36948346877278</v>
      </c>
      <c r="HK10" s="238">
        <v>182.59155388156856</v>
      </c>
      <c r="HL10" s="238">
        <v>184.55367967878388</v>
      </c>
      <c r="HM10" s="238">
        <v>180.58653521427618</v>
      </c>
      <c r="HN10" s="238">
        <v>174.987954736559</v>
      </c>
      <c r="HO10" s="238">
        <v>180.61812034407629</v>
      </c>
      <c r="HP10" s="238">
        <v>185.90906302170774</v>
      </c>
      <c r="HQ10" s="238">
        <v>184.85277579001487</v>
      </c>
      <c r="HR10" s="238">
        <v>190.48179296857813</v>
      </c>
      <c r="HS10" s="238">
        <v>192.23862820439678</v>
      </c>
      <c r="HT10" s="238">
        <v>182.81917655483662</v>
      </c>
      <c r="HU10" s="238">
        <v>185.44827227828657</v>
      </c>
      <c r="HV10" s="238">
        <v>170.47139759352069</v>
      </c>
      <c r="HW10" s="238">
        <v>183.09934154897701</v>
      </c>
      <c r="HX10" s="238">
        <v>189.3639940668543</v>
      </c>
      <c r="HY10" s="238">
        <v>193.68361339937729</v>
      </c>
      <c r="HZ10" s="238">
        <v>199.81825487327319</v>
      </c>
      <c r="IA10" s="238">
        <v>190.15521330628954</v>
      </c>
      <c r="IB10" s="238">
        <v>197.09431309486322</v>
      </c>
      <c r="IC10" s="238">
        <v>202.01640494181606</v>
      </c>
      <c r="ID10" s="238">
        <v>199.25823534579072</v>
      </c>
      <c r="IE10" s="238">
        <v>205.44415731009337</v>
      </c>
      <c r="IF10" s="238">
        <v>206.15178986965537</v>
      </c>
      <c r="IG10" s="238">
        <v>213.92357972453991</v>
      </c>
      <c r="IH10" s="238">
        <v>217.12650675296851</v>
      </c>
      <c r="II10" s="238">
        <v>216.41372299205889</v>
      </c>
      <c r="IJ10" s="238">
        <v>200.1253325447521</v>
      </c>
      <c r="IK10" s="238">
        <v>173.36263595350454</v>
      </c>
      <c r="IL10" s="238">
        <v>191.83981776889286</v>
      </c>
      <c r="IM10" s="252">
        <v>197.30789671384363</v>
      </c>
      <c r="IN10" s="252">
        <v>200.2792828433129</v>
      </c>
      <c r="IO10" s="252">
        <v>199.7191667695146</v>
      </c>
      <c r="IP10" s="252">
        <v>207.89507422346537</v>
      </c>
      <c r="IQ10" s="252">
        <v>205.55516351016806</v>
      </c>
      <c r="IR10" s="252">
        <v>241.53523439916651</v>
      </c>
      <c r="IS10" s="252">
        <v>238.87159115352705</v>
      </c>
      <c r="IT10" s="252">
        <v>234.08397228354039</v>
      </c>
    </row>
    <row r="11" spans="1:254" x14ac:dyDescent="0.35">
      <c r="A11" s="257" t="s">
        <v>45</v>
      </c>
      <c r="B11" s="238">
        <v>100</v>
      </c>
      <c r="C11" s="238">
        <v>108.78037854182998</v>
      </c>
      <c r="D11" s="238">
        <v>118.34471945346623</v>
      </c>
      <c r="E11" s="238">
        <v>147.0713405756523</v>
      </c>
      <c r="F11" s="238">
        <v>122.65091275618764</v>
      </c>
      <c r="G11" s="238">
        <v>124.98899908407199</v>
      </c>
      <c r="H11" s="238">
        <v>116.17721308926173</v>
      </c>
      <c r="I11" s="238">
        <v>137.78125492772617</v>
      </c>
      <c r="J11" s="238">
        <v>136.08276647745984</v>
      </c>
      <c r="K11" s="238">
        <v>158.73469084838823</v>
      </c>
      <c r="L11" s="238">
        <v>161.1239301229291</v>
      </c>
      <c r="M11" s="238">
        <v>159.43928158373339</v>
      </c>
      <c r="N11" s="238">
        <v>143.34713931462218</v>
      </c>
      <c r="O11" s="238">
        <v>140.28895993422259</v>
      </c>
      <c r="P11" s="238">
        <v>131.69495371559611</v>
      </c>
      <c r="Q11" s="238">
        <v>126.05013308907129</v>
      </c>
      <c r="R11" s="238">
        <v>112.71896475506111</v>
      </c>
      <c r="S11" s="238">
        <v>119.6892284378751</v>
      </c>
      <c r="T11" s="238">
        <v>129.42736623430949</v>
      </c>
      <c r="U11" s="238">
        <v>129.63476173616206</v>
      </c>
      <c r="V11" s="238">
        <v>120.50909377818719</v>
      </c>
      <c r="W11" s="238">
        <v>112.12338105616091</v>
      </c>
      <c r="X11" s="238">
        <v>105.07965501215149</v>
      </c>
      <c r="Y11" s="238">
        <v>113.52704718066943</v>
      </c>
      <c r="Z11" s="238">
        <v>120.46063568264677</v>
      </c>
      <c r="AA11" s="238">
        <v>119.38445412454487</v>
      </c>
      <c r="AB11" s="238">
        <v>112.56005239632029</v>
      </c>
      <c r="AC11" s="238">
        <v>108.67094941286889</v>
      </c>
      <c r="AD11" s="238">
        <v>108.62617051961379</v>
      </c>
      <c r="AE11" s="238">
        <v>96.985950874877304</v>
      </c>
      <c r="AF11" s="238">
        <v>89.377882951057572</v>
      </c>
      <c r="AG11" s="238">
        <v>77.844400249365563</v>
      </c>
      <c r="AH11" s="238">
        <v>76.618715376737811</v>
      </c>
      <c r="AI11" s="238">
        <v>75.150705471865052</v>
      </c>
      <c r="AJ11" s="238">
        <v>69.573252087937647</v>
      </c>
      <c r="AK11" s="238">
        <v>74.380577483857252</v>
      </c>
      <c r="AL11" s="238">
        <v>76.427250994814344</v>
      </c>
      <c r="AM11" s="238">
        <v>69.579902148282102</v>
      </c>
      <c r="AN11" s="238">
        <v>66.856481029951468</v>
      </c>
      <c r="AO11" s="238">
        <v>65.371916648624378</v>
      </c>
      <c r="AP11" s="238">
        <v>67.225546521617503</v>
      </c>
      <c r="AQ11" s="238">
        <v>71.081472823317412</v>
      </c>
      <c r="AR11" s="238">
        <v>72.56486854322381</v>
      </c>
      <c r="AS11" s="238">
        <v>76.102904642283477</v>
      </c>
      <c r="AT11" s="238">
        <v>78.923792822668901</v>
      </c>
      <c r="AU11" s="238">
        <v>79.55804289996675</v>
      </c>
      <c r="AV11" s="238">
        <v>75.478581401788077</v>
      </c>
      <c r="AW11" s="238">
        <v>77.062858041928592</v>
      </c>
      <c r="AX11" s="238">
        <v>76.145006066526463</v>
      </c>
      <c r="AY11" s="238">
        <v>76.14739552156513</v>
      </c>
      <c r="AZ11" s="238">
        <v>79.743348377035318</v>
      </c>
      <c r="BA11" s="238">
        <v>81.051821118602234</v>
      </c>
      <c r="BB11" s="238">
        <v>80.466399826963041</v>
      </c>
      <c r="BC11" s="238">
        <v>84.03537466831348</v>
      </c>
      <c r="BD11" s="238">
        <v>81.807305105912405</v>
      </c>
      <c r="BE11" s="238">
        <v>81.414132805612581</v>
      </c>
      <c r="BF11" s="238">
        <v>76.754355989350856</v>
      </c>
      <c r="BG11" s="238">
        <v>77.419876615334246</v>
      </c>
      <c r="BH11" s="238">
        <v>77.526041880813779</v>
      </c>
      <c r="BI11" s="238">
        <v>74.349453451467213</v>
      </c>
      <c r="BJ11" s="238">
        <v>72.739915636359342</v>
      </c>
      <c r="BK11" s="238">
        <v>74.903027348965068</v>
      </c>
      <c r="BL11" s="238">
        <v>74.584797192737781</v>
      </c>
      <c r="BM11" s="238">
        <v>72.806459493088184</v>
      </c>
      <c r="BN11" s="238">
        <v>72.747327903081683</v>
      </c>
      <c r="BO11" s="238">
        <v>75.447832646973225</v>
      </c>
      <c r="BP11" s="238">
        <v>80.724631571359438</v>
      </c>
      <c r="BQ11" s="238">
        <v>82.737399366688692</v>
      </c>
      <c r="BR11" s="238">
        <v>86.123345604425054</v>
      </c>
      <c r="BS11" s="238">
        <v>85.665319751789099</v>
      </c>
      <c r="BT11" s="238">
        <v>88.20817774497921</v>
      </c>
      <c r="BU11" s="238">
        <v>86.982349260569734</v>
      </c>
      <c r="BV11" s="238">
        <v>89.520379029960253</v>
      </c>
      <c r="BW11" s="238">
        <v>91.320480375345525</v>
      </c>
      <c r="BX11" s="238">
        <v>91.626828474885841</v>
      </c>
      <c r="BY11" s="238">
        <v>94.52576081208143</v>
      </c>
      <c r="BZ11" s="238">
        <v>92.935235926269556</v>
      </c>
      <c r="CA11" s="238">
        <v>88.385393877959331</v>
      </c>
      <c r="CB11" s="238">
        <v>84.155107593246171</v>
      </c>
      <c r="CC11" s="238">
        <v>85.17719427544003</v>
      </c>
      <c r="CD11" s="238">
        <v>86.936060367593626</v>
      </c>
      <c r="CE11" s="238">
        <v>88.187906153035584</v>
      </c>
      <c r="CF11" s="238">
        <v>88.527929418033736</v>
      </c>
      <c r="CG11" s="238">
        <v>90.46290163816137</v>
      </c>
      <c r="CH11" s="238">
        <v>87.145173108367374</v>
      </c>
      <c r="CI11" s="238">
        <v>88.657835307880987</v>
      </c>
      <c r="CJ11" s="238">
        <v>91.585106944935447</v>
      </c>
      <c r="CK11" s="238">
        <v>88.025793474686353</v>
      </c>
      <c r="CL11" s="238">
        <v>87.884107620963391</v>
      </c>
      <c r="CM11" s="238">
        <v>90.557030851619473</v>
      </c>
      <c r="CN11" s="238">
        <v>91.875070940330261</v>
      </c>
      <c r="CO11" s="238">
        <v>87.962673365342283</v>
      </c>
      <c r="CP11" s="238">
        <v>84.747790181513196</v>
      </c>
      <c r="CQ11" s="238">
        <v>86.838225643419804</v>
      </c>
      <c r="CR11" s="238">
        <v>87.353895638599823</v>
      </c>
      <c r="CS11" s="238">
        <v>88.277975231219983</v>
      </c>
      <c r="CT11" s="238">
        <v>87.46100179203431</v>
      </c>
      <c r="CU11" s="238">
        <v>85.725995355112232</v>
      </c>
      <c r="CV11" s="238">
        <v>80.613306461590355</v>
      </c>
      <c r="CW11" s="238">
        <v>77.487995414790788</v>
      </c>
      <c r="CX11" s="238">
        <v>72.811484487911031</v>
      </c>
      <c r="CY11" s="238">
        <v>74.417196181272402</v>
      </c>
      <c r="CZ11" s="238">
        <v>75.769535115842231</v>
      </c>
      <c r="DA11" s="238">
        <v>73.746204239685341</v>
      </c>
      <c r="DB11" s="238">
        <v>79.781690390243796</v>
      </c>
      <c r="DC11" s="238">
        <v>84.115111044350172</v>
      </c>
      <c r="DD11" s="238">
        <v>82.606228092132795</v>
      </c>
      <c r="DE11" s="238">
        <v>79.538246344083092</v>
      </c>
      <c r="DF11" s="238">
        <v>73.491687634926095</v>
      </c>
      <c r="DG11" s="238">
        <v>71.539948587688272</v>
      </c>
      <c r="DH11" s="238">
        <v>76.187653632745523</v>
      </c>
      <c r="DI11" s="238">
        <v>69.417369545552049</v>
      </c>
      <c r="DJ11" s="238">
        <v>70.231985620513186</v>
      </c>
      <c r="DK11" s="238">
        <v>70.909324054421859</v>
      </c>
      <c r="DL11" s="238">
        <v>70.034151268656132</v>
      </c>
      <c r="DM11" s="238">
        <v>73.131372548469116</v>
      </c>
      <c r="DN11" s="238">
        <v>78.714415985601718</v>
      </c>
      <c r="DO11" s="238">
        <v>79.638382936962486</v>
      </c>
      <c r="DP11" s="238">
        <v>79.92340065521303</v>
      </c>
      <c r="DQ11" s="238">
        <v>76.644966577514765</v>
      </c>
      <c r="DR11" s="238">
        <v>80.656974205778027</v>
      </c>
      <c r="DS11" s="238">
        <v>86.662104235592977</v>
      </c>
      <c r="DT11" s="238">
        <v>89.109883999527469</v>
      </c>
      <c r="DU11" s="238">
        <v>92.749748401383613</v>
      </c>
      <c r="DV11" s="238">
        <v>98.542940208381836</v>
      </c>
      <c r="DW11" s="238">
        <v>98.601697036327948</v>
      </c>
      <c r="DX11" s="238">
        <v>97.033974163941764</v>
      </c>
      <c r="DY11" s="238">
        <v>95.176125518098374</v>
      </c>
      <c r="DZ11" s="238">
        <v>90.337243121114753</v>
      </c>
      <c r="EA11" s="238">
        <v>91.973679047636409</v>
      </c>
      <c r="EB11" s="238">
        <v>93.527459802778594</v>
      </c>
      <c r="EC11" s="238">
        <v>93.571232734066967</v>
      </c>
      <c r="ED11" s="238">
        <v>97.500688229140238</v>
      </c>
      <c r="EE11" s="238">
        <v>100.35032538452</v>
      </c>
      <c r="EF11" s="238">
        <v>99.199439221917544</v>
      </c>
      <c r="EG11" s="238">
        <v>101.40392123875614</v>
      </c>
      <c r="EH11" s="238">
        <v>101.05525669705963</v>
      </c>
      <c r="EI11" s="238">
        <v>102.54277351152292</v>
      </c>
      <c r="EJ11" s="238">
        <v>106.84982903791862</v>
      </c>
      <c r="EK11" s="238">
        <v>104.48486086601628</v>
      </c>
      <c r="EL11" s="238">
        <v>101.10992124149358</v>
      </c>
      <c r="EM11" s="238">
        <v>95.200078856971999</v>
      </c>
      <c r="EN11" s="238">
        <v>95.813138264670528</v>
      </c>
      <c r="EO11" s="238">
        <v>96.933848701220697</v>
      </c>
      <c r="EP11" s="238">
        <v>98.260531621205757</v>
      </c>
      <c r="EQ11" s="238">
        <v>103.94932796052009</v>
      </c>
      <c r="ER11" s="238">
        <v>110.32704884181561</v>
      </c>
      <c r="ES11" s="238">
        <v>109.5076458509776</v>
      </c>
      <c r="ET11" s="238">
        <v>115.27060998934091</v>
      </c>
      <c r="EU11" s="238">
        <v>116.08250851386462</v>
      </c>
      <c r="EV11" s="238">
        <v>118.46311211577465</v>
      </c>
      <c r="EW11" s="238">
        <v>120.97964538191835</v>
      </c>
      <c r="EX11" s="238">
        <v>124.41594140025039</v>
      </c>
      <c r="EY11" s="238">
        <v>123.88989719831733</v>
      </c>
      <c r="EZ11" s="238">
        <v>126.93205286434129</v>
      </c>
      <c r="FA11" s="238">
        <v>121.7234982849485</v>
      </c>
      <c r="FB11" s="238">
        <v>127.76284545428226</v>
      </c>
      <c r="FC11" s="238">
        <v>126.76718381481035</v>
      </c>
      <c r="FD11" s="238">
        <v>132.23333139709624</v>
      </c>
      <c r="FE11" s="238">
        <v>138.99570387548977</v>
      </c>
      <c r="FF11" s="238">
        <v>149.23063115058267</v>
      </c>
      <c r="FG11" s="238">
        <v>151.57041770370691</v>
      </c>
      <c r="FH11" s="238">
        <v>157.3303899321655</v>
      </c>
      <c r="FI11" s="238">
        <v>154.27049851546849</v>
      </c>
      <c r="FJ11" s="238">
        <v>164.38531811975037</v>
      </c>
      <c r="FK11" s="238">
        <v>161.98945691028817</v>
      </c>
      <c r="FL11" s="238">
        <v>166.24142055904966</v>
      </c>
      <c r="FM11" s="238">
        <v>166.89731163196473</v>
      </c>
      <c r="FN11" s="238">
        <v>176.63097552750273</v>
      </c>
      <c r="FO11" s="238">
        <v>177.21414874035239</v>
      </c>
      <c r="FP11" s="238">
        <v>191.9310140099569</v>
      </c>
      <c r="FQ11" s="238">
        <v>205.21340861230848</v>
      </c>
      <c r="FR11" s="238">
        <v>192.4429514629177</v>
      </c>
      <c r="FS11" s="238">
        <v>188.5767214685886</v>
      </c>
      <c r="FT11" s="238">
        <v>196.28620398035633</v>
      </c>
      <c r="FU11" s="238">
        <v>209.3422609375952</v>
      </c>
      <c r="FV11" s="238">
        <v>210.89246943108139</v>
      </c>
      <c r="FW11" s="238">
        <v>244.36492919403869</v>
      </c>
      <c r="FX11" s="238">
        <v>251.19521883184973</v>
      </c>
      <c r="FY11" s="238">
        <v>276.04408034505116</v>
      </c>
      <c r="FZ11" s="238">
        <v>284.00004374567015</v>
      </c>
      <c r="GA11" s="238">
        <v>292.78281469203591</v>
      </c>
      <c r="GB11" s="238">
        <v>334.05217646858057</v>
      </c>
      <c r="GC11" s="238">
        <v>352.76854808875908</v>
      </c>
      <c r="GD11" s="238">
        <v>378.37687485298778</v>
      </c>
      <c r="GE11" s="238">
        <v>340.74772660061865</v>
      </c>
      <c r="GF11" s="238">
        <v>384.27326276550752</v>
      </c>
      <c r="GG11" s="238">
        <v>380.51348739510644</v>
      </c>
      <c r="GH11" s="238">
        <v>390.59631199864469</v>
      </c>
      <c r="GI11" s="238">
        <v>342.75927957116392</v>
      </c>
      <c r="GJ11" s="238">
        <v>309.69801805459815</v>
      </c>
      <c r="GK11" s="238">
        <v>321.43180613322096</v>
      </c>
      <c r="GL11" s="238">
        <v>361.94123196530438</v>
      </c>
      <c r="GM11" s="238">
        <v>353.96220730692033</v>
      </c>
      <c r="GN11" s="238">
        <v>269.98346042663331</v>
      </c>
      <c r="GO11" s="238">
        <v>260.84085058192039</v>
      </c>
      <c r="GP11" s="238">
        <v>260.86983861799422</v>
      </c>
      <c r="GQ11" s="238">
        <v>269.91463960616079</v>
      </c>
      <c r="GR11" s="238">
        <v>290.27392905536766</v>
      </c>
      <c r="GS11" s="238">
        <v>272.38078853266057</v>
      </c>
      <c r="GT11" s="238">
        <v>302.77050818577555</v>
      </c>
      <c r="GU11" s="238">
        <v>290.88375437311805</v>
      </c>
      <c r="GV11" s="238">
        <v>299.55591237333954</v>
      </c>
      <c r="GW11" s="238">
        <v>267.13289374972021</v>
      </c>
      <c r="GX11" s="238">
        <v>299.7944364419177</v>
      </c>
      <c r="GY11" s="238">
        <v>289.6454747521696</v>
      </c>
      <c r="GZ11" s="238">
        <v>298.27763522481183</v>
      </c>
      <c r="HA11" s="238">
        <v>329.09764791435077</v>
      </c>
      <c r="HB11" s="238">
        <v>330.14854185814698</v>
      </c>
      <c r="HC11" s="238">
        <v>330.33866709198287</v>
      </c>
      <c r="HD11" s="238">
        <v>311.54622142863406</v>
      </c>
      <c r="HE11" s="238">
        <v>334.32143459847634</v>
      </c>
      <c r="HF11" s="238">
        <v>329.31115069855264</v>
      </c>
      <c r="HG11" s="238">
        <v>349.59227146372325</v>
      </c>
      <c r="HH11" s="238">
        <v>351.15180976509203</v>
      </c>
      <c r="HI11" s="238">
        <v>348.75652403813905</v>
      </c>
      <c r="HJ11" s="238">
        <v>352.78129808044645</v>
      </c>
      <c r="HK11" s="238">
        <v>348.23290343736329</v>
      </c>
      <c r="HL11" s="238">
        <v>378.9245222370015</v>
      </c>
      <c r="HM11" s="238">
        <v>370.67014511352181</v>
      </c>
      <c r="HN11" s="238">
        <v>361.65325168839559</v>
      </c>
      <c r="HO11" s="238">
        <v>365.29834454674869</v>
      </c>
      <c r="HP11" s="238">
        <v>400.23316899730366</v>
      </c>
      <c r="HQ11" s="238">
        <v>400.88833537827367</v>
      </c>
      <c r="HR11" s="238">
        <v>422.70453022880349</v>
      </c>
      <c r="HS11" s="238">
        <v>451.67279028671391</v>
      </c>
      <c r="HT11" s="238">
        <v>391.1993784098828</v>
      </c>
      <c r="HU11" s="238">
        <v>409.8043744403542</v>
      </c>
      <c r="HV11" s="238">
        <v>360.33049482761783</v>
      </c>
      <c r="HW11" s="238">
        <v>415.70602777883994</v>
      </c>
      <c r="HX11" s="238">
        <v>437.24390423611607</v>
      </c>
      <c r="HY11" s="238">
        <v>445.52119439960717</v>
      </c>
      <c r="HZ11" s="238">
        <v>410.11855122525407</v>
      </c>
      <c r="IA11" s="238">
        <v>381.92506714393903</v>
      </c>
      <c r="IB11" s="238">
        <v>409.97777851624056</v>
      </c>
      <c r="IC11" s="238">
        <v>407.93754174557205</v>
      </c>
      <c r="ID11" s="238">
        <v>387.85058230787945</v>
      </c>
      <c r="IE11" s="238">
        <v>377.03865774962429</v>
      </c>
      <c r="IF11" s="238">
        <v>386.54444377064061</v>
      </c>
      <c r="IG11" s="238">
        <v>442.07347241631049</v>
      </c>
      <c r="IH11" s="238">
        <v>440.12031154812456</v>
      </c>
      <c r="II11" s="238">
        <v>424.84194951077819</v>
      </c>
      <c r="IJ11" s="238">
        <v>434.29511891298313</v>
      </c>
      <c r="IK11" s="238">
        <v>397.00095181712305</v>
      </c>
      <c r="IL11" s="238">
        <v>458.87593896643449</v>
      </c>
      <c r="IM11" s="252">
        <v>492.24382414182378</v>
      </c>
      <c r="IN11" s="252">
        <v>494.48132554112408</v>
      </c>
      <c r="IO11" s="252">
        <v>464.2319774232941</v>
      </c>
      <c r="IP11" s="252">
        <v>444.15922706011747</v>
      </c>
      <c r="IQ11" s="252">
        <v>443.20981325934667</v>
      </c>
      <c r="IR11" s="252">
        <v>451.49697105121049</v>
      </c>
      <c r="IS11" s="252">
        <v>450.53187243520398</v>
      </c>
      <c r="IT11" s="252">
        <v>440.99941961009483</v>
      </c>
    </row>
    <row r="12" spans="1:254" x14ac:dyDescent="0.35">
      <c r="A12" s="257" t="s">
        <v>46</v>
      </c>
      <c r="B12" s="238">
        <v>100</v>
      </c>
      <c r="C12" s="238">
        <v>122.9884120095962</v>
      </c>
      <c r="D12" s="238">
        <v>120.40143364231417</v>
      </c>
      <c r="E12" s="238">
        <v>146.40309715150374</v>
      </c>
      <c r="F12" s="238">
        <v>145.92519471068343</v>
      </c>
      <c r="G12" s="238">
        <v>136.06080043736947</v>
      </c>
      <c r="H12" s="238">
        <v>117.4711950976247</v>
      </c>
      <c r="I12" s="238">
        <v>127.91392167809521</v>
      </c>
      <c r="J12" s="238">
        <v>127.1555697570207</v>
      </c>
      <c r="K12" s="238">
        <v>148.3661586584476</v>
      </c>
      <c r="L12" s="238">
        <v>134.62709176742547</v>
      </c>
      <c r="M12" s="238">
        <v>122.01470529013569</v>
      </c>
      <c r="N12" s="238">
        <v>90.240077155861457</v>
      </c>
      <c r="O12" s="238">
        <v>80.48026476428349</v>
      </c>
      <c r="P12" s="238">
        <v>88.110963929126086</v>
      </c>
      <c r="Q12" s="238">
        <v>64.346447539504751</v>
      </c>
      <c r="R12" s="238">
        <v>56.085945957952525</v>
      </c>
      <c r="S12" s="238">
        <v>66.526038013010591</v>
      </c>
      <c r="T12" s="238">
        <v>66.418561605517795</v>
      </c>
      <c r="U12" s="238">
        <v>64.291097779749634</v>
      </c>
      <c r="V12" s="238">
        <v>56.162645343246311</v>
      </c>
      <c r="W12" s="238">
        <v>45.717612521429622</v>
      </c>
      <c r="X12" s="238">
        <v>37.153740588829045</v>
      </c>
      <c r="Y12" s="238">
        <v>42.966136753874665</v>
      </c>
      <c r="Z12" s="238">
        <v>50.69587304458851</v>
      </c>
      <c r="AA12" s="238">
        <v>50.814602260235901</v>
      </c>
      <c r="AB12" s="238">
        <v>51.109524903967177</v>
      </c>
      <c r="AC12" s="238">
        <v>44.912270427340594</v>
      </c>
      <c r="AD12" s="238">
        <v>47.105951090145822</v>
      </c>
      <c r="AE12" s="238">
        <v>40.173867919202344</v>
      </c>
      <c r="AF12" s="238">
        <v>36.877200215229394</v>
      </c>
      <c r="AG12" s="238">
        <v>31.001620882257754</v>
      </c>
      <c r="AH12" s="238">
        <v>28.186463313802903</v>
      </c>
      <c r="AI12" s="238">
        <v>27.470186151559709</v>
      </c>
      <c r="AJ12" s="238">
        <v>22.91023884456942</v>
      </c>
      <c r="AK12" s="238">
        <v>27.642908153089515</v>
      </c>
      <c r="AL12" s="238">
        <v>31.733112730106004</v>
      </c>
      <c r="AM12" s="238">
        <v>25.742622917157306</v>
      </c>
      <c r="AN12" s="238">
        <v>25.077890949161052</v>
      </c>
      <c r="AO12" s="238">
        <v>25.134559052256567</v>
      </c>
      <c r="AP12" s="238">
        <v>24.77800587149731</v>
      </c>
      <c r="AQ12" s="238">
        <v>26.692087927263991</v>
      </c>
      <c r="AR12" s="238">
        <v>27.637001558433465</v>
      </c>
      <c r="AS12" s="238">
        <v>28.629847816136959</v>
      </c>
      <c r="AT12" s="238">
        <v>30.751940275249744</v>
      </c>
      <c r="AU12" s="238">
        <v>33.742435232171353</v>
      </c>
      <c r="AV12" s="238">
        <v>31.240930077803611</v>
      </c>
      <c r="AW12" s="238">
        <v>34.339751831083674</v>
      </c>
      <c r="AX12" s="238">
        <v>33.712123935713457</v>
      </c>
      <c r="AY12" s="238">
        <v>32.713290670730885</v>
      </c>
      <c r="AZ12" s="238">
        <v>34.956685247821497</v>
      </c>
      <c r="BA12" s="238">
        <v>34.293540906171934</v>
      </c>
      <c r="BB12" s="238">
        <v>33.897482829846432</v>
      </c>
      <c r="BC12" s="238">
        <v>32.362044330467164</v>
      </c>
      <c r="BD12" s="238">
        <v>32.586797646786259</v>
      </c>
      <c r="BE12" s="238">
        <v>33.369020269801872</v>
      </c>
      <c r="BF12" s="238">
        <v>30.619851766302638</v>
      </c>
      <c r="BG12" s="238">
        <v>28.960574365399594</v>
      </c>
      <c r="BH12" s="238">
        <v>29.289946964750012</v>
      </c>
      <c r="BI12" s="238">
        <v>30.06167878666027</v>
      </c>
      <c r="BJ12" s="238">
        <v>30.317210247626807</v>
      </c>
      <c r="BK12" s="238">
        <v>30.825096149693106</v>
      </c>
      <c r="BL12" s="238">
        <v>30.464023487856679</v>
      </c>
      <c r="BM12" s="238">
        <v>30.307984074022198</v>
      </c>
      <c r="BN12" s="238">
        <v>30.204571631257295</v>
      </c>
      <c r="BO12" s="238">
        <v>29.070536550376609</v>
      </c>
      <c r="BP12" s="238">
        <v>32.585829114196045</v>
      </c>
      <c r="BQ12" s="238">
        <v>32.754603791599784</v>
      </c>
      <c r="BR12" s="238">
        <v>34.217958482517517</v>
      </c>
      <c r="BS12" s="238">
        <v>33.4991692668628</v>
      </c>
      <c r="BT12" s="238">
        <v>34.665103371644804</v>
      </c>
      <c r="BU12" s="238">
        <v>33.974002550434207</v>
      </c>
      <c r="BV12" s="238">
        <v>36.42287265746814</v>
      </c>
      <c r="BW12" s="238">
        <v>36.338737702864613</v>
      </c>
      <c r="BX12" s="238">
        <v>36.690887348038864</v>
      </c>
      <c r="BY12" s="238">
        <v>36.804060044140371</v>
      </c>
      <c r="BZ12" s="238">
        <v>37.420066293061488</v>
      </c>
      <c r="CA12" s="238">
        <v>36.096952868708222</v>
      </c>
      <c r="CB12" s="238">
        <v>32.968933069788875</v>
      </c>
      <c r="CC12" s="238">
        <v>32.542503191098859</v>
      </c>
      <c r="CD12" s="238">
        <v>31.755749063167702</v>
      </c>
      <c r="CE12" s="238">
        <v>33.97226510075221</v>
      </c>
      <c r="CF12" s="238">
        <v>35.424158131350516</v>
      </c>
      <c r="CG12" s="238">
        <v>36.143413797355208</v>
      </c>
      <c r="CH12" s="238">
        <v>36.11402451850573</v>
      </c>
      <c r="CI12" s="238">
        <v>36.230805256605962</v>
      </c>
      <c r="CJ12" s="238">
        <v>36.498344042517992</v>
      </c>
      <c r="CK12" s="238">
        <v>35.019664291035248</v>
      </c>
      <c r="CL12" s="238">
        <v>34.926834682740107</v>
      </c>
      <c r="CM12" s="238">
        <v>35.895284634069704</v>
      </c>
      <c r="CN12" s="238">
        <v>37.477822498876641</v>
      </c>
      <c r="CO12" s="238">
        <v>38.111765153242494</v>
      </c>
      <c r="CP12" s="238">
        <v>37.868280682333264</v>
      </c>
      <c r="CQ12" s="238">
        <v>39.055561377268361</v>
      </c>
      <c r="CR12" s="238">
        <v>38.963917198503388</v>
      </c>
      <c r="CS12" s="238">
        <v>40.089985743944602</v>
      </c>
      <c r="CT12" s="238">
        <v>36.792911114687683</v>
      </c>
      <c r="CU12" s="238">
        <v>37.038854607553425</v>
      </c>
      <c r="CV12" s="238">
        <v>32.318947959435015</v>
      </c>
      <c r="CW12" s="238">
        <v>31.056683525905221</v>
      </c>
      <c r="CX12" s="238">
        <v>29.446927113843305</v>
      </c>
      <c r="CY12" s="238">
        <v>32.030144616480747</v>
      </c>
      <c r="CZ12" s="238">
        <v>33.758240539786463</v>
      </c>
      <c r="DA12" s="238">
        <v>29.831392982544415</v>
      </c>
      <c r="DB12" s="238">
        <v>29.354803905505015</v>
      </c>
      <c r="DC12" s="238">
        <v>31.367867864508611</v>
      </c>
      <c r="DD12" s="238">
        <v>27.784150844707391</v>
      </c>
      <c r="DE12" s="238">
        <v>24.690076210591123</v>
      </c>
      <c r="DF12" s="238">
        <v>21.63549539050852</v>
      </c>
      <c r="DG12" s="238">
        <v>20.014776851230273</v>
      </c>
      <c r="DH12" s="238">
        <v>21.258774332115642</v>
      </c>
      <c r="DI12" s="238">
        <v>20.055558917178843</v>
      </c>
      <c r="DJ12" s="238">
        <v>21.591165159641356</v>
      </c>
      <c r="DK12" s="238">
        <v>24.780140546086358</v>
      </c>
      <c r="DL12" s="238">
        <v>24.277700222445866</v>
      </c>
      <c r="DM12" s="238">
        <v>25.106061159083986</v>
      </c>
      <c r="DN12" s="238">
        <v>27.077937310076432</v>
      </c>
      <c r="DO12" s="238">
        <v>27.579421796857467</v>
      </c>
      <c r="DP12" s="238">
        <v>28.825999562211866</v>
      </c>
      <c r="DQ12" s="238">
        <v>27.690431060877785</v>
      </c>
      <c r="DR12" s="238">
        <v>28.482681333138554</v>
      </c>
      <c r="DS12" s="238">
        <v>31.320892604089167</v>
      </c>
      <c r="DT12" s="238">
        <v>30.151629769825607</v>
      </c>
      <c r="DU12" s="238">
        <v>31.727989631962274</v>
      </c>
      <c r="DV12" s="238">
        <v>34.20193403210957</v>
      </c>
      <c r="DW12" s="238">
        <v>36.295407876447698</v>
      </c>
      <c r="DX12" s="238">
        <v>35.467173905038081</v>
      </c>
      <c r="DY12" s="238">
        <v>33.413712514366544</v>
      </c>
      <c r="DZ12" s="238">
        <v>33.921540254426276</v>
      </c>
      <c r="EA12" s="238">
        <v>33.402317230241174</v>
      </c>
      <c r="EB12" s="238">
        <v>35.308374221213789</v>
      </c>
      <c r="EC12" s="238">
        <v>36.683618271402679</v>
      </c>
      <c r="ED12" s="238">
        <v>39.293720240786527</v>
      </c>
      <c r="EE12" s="238">
        <v>39.795712435186644</v>
      </c>
      <c r="EF12" s="238">
        <v>40.193501119264418</v>
      </c>
      <c r="EG12" s="238">
        <v>41.498475468861173</v>
      </c>
      <c r="EH12" s="238">
        <v>40.069174306874736</v>
      </c>
      <c r="EI12" s="238">
        <v>39.30931884399368</v>
      </c>
      <c r="EJ12" s="238">
        <v>39.924416327989285</v>
      </c>
      <c r="EK12" s="238">
        <v>38.399940447006188</v>
      </c>
      <c r="EL12" s="238">
        <v>38.307073323783854</v>
      </c>
      <c r="EM12" s="238">
        <v>35.294019118795354</v>
      </c>
      <c r="EN12" s="238">
        <v>35.007124879267465</v>
      </c>
      <c r="EO12" s="238">
        <v>37.65246537776202</v>
      </c>
      <c r="EP12" s="238">
        <v>37.823566308090605</v>
      </c>
      <c r="EQ12" s="238">
        <v>37.748960453146765</v>
      </c>
      <c r="ER12" s="238">
        <v>39.982237161239212</v>
      </c>
      <c r="ES12" s="238">
        <v>41.431440996535507</v>
      </c>
      <c r="ET12" s="238">
        <v>43.227611703111158</v>
      </c>
      <c r="EU12" s="238">
        <v>42.52228864903504</v>
      </c>
      <c r="EV12" s="238">
        <v>41.485704545799237</v>
      </c>
      <c r="EW12" s="238">
        <v>41.704979000062799</v>
      </c>
      <c r="EX12" s="238">
        <v>42.918989749536131</v>
      </c>
      <c r="EY12" s="238">
        <v>43.64160409970367</v>
      </c>
      <c r="EZ12" s="238">
        <v>43.498028960064907</v>
      </c>
      <c r="FA12" s="238">
        <v>40.759946059427193</v>
      </c>
      <c r="FB12" s="238">
        <v>41.738527605755451</v>
      </c>
      <c r="FC12" s="238">
        <v>41.287672802054018</v>
      </c>
      <c r="FD12" s="238">
        <v>41.574578481185654</v>
      </c>
      <c r="FE12" s="238">
        <v>43.180298916077561</v>
      </c>
      <c r="FF12" s="238">
        <v>44.839967019572228</v>
      </c>
      <c r="FG12" s="238">
        <v>43.998295948496768</v>
      </c>
      <c r="FH12" s="238">
        <v>47.532823465473882</v>
      </c>
      <c r="FI12" s="238">
        <v>47.313817683463938</v>
      </c>
      <c r="FJ12" s="238">
        <v>48.766456483650039</v>
      </c>
      <c r="FK12" s="238">
        <v>49.484750395978885</v>
      </c>
      <c r="FL12" s="238">
        <v>52.868099840897081</v>
      </c>
      <c r="FM12" s="238">
        <v>53.215883127103766</v>
      </c>
      <c r="FN12" s="238">
        <v>54.156593386105506</v>
      </c>
      <c r="FO12" s="238">
        <v>56.340892365482652</v>
      </c>
      <c r="FP12" s="238">
        <v>57.877370514768884</v>
      </c>
      <c r="FQ12" s="238">
        <v>59.712694855443786</v>
      </c>
      <c r="FR12" s="238">
        <v>57.13818211251774</v>
      </c>
      <c r="FS12" s="238">
        <v>55.10096934509361</v>
      </c>
      <c r="FT12" s="238">
        <v>58.098778793945527</v>
      </c>
      <c r="FU12" s="238">
        <v>60.320742840682612</v>
      </c>
      <c r="FV12" s="238">
        <v>61.026023518059851</v>
      </c>
      <c r="FW12" s="238">
        <v>64.99927573328435</v>
      </c>
      <c r="FX12" s="238">
        <v>66.419184623004071</v>
      </c>
      <c r="FY12" s="238">
        <v>67.525126308891359</v>
      </c>
      <c r="FZ12" s="238">
        <v>70.97427506856485</v>
      </c>
      <c r="GA12" s="238">
        <v>71.639782901090001</v>
      </c>
      <c r="GB12" s="238">
        <v>73.926171625087505</v>
      </c>
      <c r="GC12" s="238">
        <v>80.087663447174492</v>
      </c>
      <c r="GD12" s="238">
        <v>82.282043101514148</v>
      </c>
      <c r="GE12" s="238">
        <v>79.681137318686254</v>
      </c>
      <c r="GF12" s="238">
        <v>84.12194956717201</v>
      </c>
      <c r="GG12" s="238">
        <v>80.880829281724914</v>
      </c>
      <c r="GH12" s="238">
        <v>82.970186631455121</v>
      </c>
      <c r="GI12" s="238">
        <v>75.082241758288376</v>
      </c>
      <c r="GJ12" s="238">
        <v>73.909767617648498</v>
      </c>
      <c r="GK12" s="238">
        <v>81.506106056899682</v>
      </c>
      <c r="GL12" s="238">
        <v>87.130756115983061</v>
      </c>
      <c r="GM12" s="238">
        <v>83.158695253254137</v>
      </c>
      <c r="GN12" s="238">
        <v>77.656479573715458</v>
      </c>
      <c r="GO12" s="238">
        <v>75.355611334771794</v>
      </c>
      <c r="GP12" s="238">
        <v>77.191852100443285</v>
      </c>
      <c r="GQ12" s="238">
        <v>74.485924013005942</v>
      </c>
      <c r="GR12" s="238">
        <v>80.17673995684325</v>
      </c>
      <c r="GS12" s="238">
        <v>78.89053747412629</v>
      </c>
      <c r="GT12" s="238">
        <v>83.417035459793397</v>
      </c>
      <c r="GU12" s="238">
        <v>85.22138463558349</v>
      </c>
      <c r="GV12" s="238">
        <v>86.560373198104145</v>
      </c>
      <c r="GW12" s="238">
        <v>87.206636105700852</v>
      </c>
      <c r="GX12" s="238">
        <v>89.017033686468437</v>
      </c>
      <c r="GY12" s="238">
        <v>89.468189712290709</v>
      </c>
      <c r="GZ12" s="238">
        <v>92.74193472761651</v>
      </c>
      <c r="HA12" s="238">
        <v>98.264932248618024</v>
      </c>
      <c r="HB12" s="238">
        <v>100.47429666991926</v>
      </c>
      <c r="HC12" s="238">
        <v>101.75562693888597</v>
      </c>
      <c r="HD12" s="238">
        <v>104.6156584851871</v>
      </c>
      <c r="HE12" s="238">
        <v>100.60894712289446</v>
      </c>
      <c r="HF12" s="238">
        <v>102.07569063541484</v>
      </c>
      <c r="HG12" s="238">
        <v>104.44476426012514</v>
      </c>
      <c r="HH12" s="238">
        <v>106.69585741605448</v>
      </c>
      <c r="HI12" s="238">
        <v>116.56900508700305</v>
      </c>
      <c r="HJ12" s="238">
        <v>114.5451614575406</v>
      </c>
      <c r="HK12" s="238">
        <v>112.34870283045423</v>
      </c>
      <c r="HL12" s="238">
        <v>118.57628628055639</v>
      </c>
      <c r="HM12" s="238">
        <v>120.95459143940352</v>
      </c>
      <c r="HN12" s="238">
        <v>116.34959064675427</v>
      </c>
      <c r="HO12" s="238">
        <v>119.29115381566554</v>
      </c>
      <c r="HP12" s="238">
        <v>131.37535237618326</v>
      </c>
      <c r="HQ12" s="238">
        <v>131.83324518644545</v>
      </c>
      <c r="HR12" s="238">
        <v>133.67256776777262</v>
      </c>
      <c r="HS12" s="238">
        <v>144.29091741492101</v>
      </c>
      <c r="HT12" s="238">
        <v>132.77955893184938</v>
      </c>
      <c r="HU12" s="238">
        <v>132.40374112979367</v>
      </c>
      <c r="HV12" s="238">
        <v>120.36911344896106</v>
      </c>
      <c r="HW12" s="238">
        <v>131.82394419811507</v>
      </c>
      <c r="HX12" s="238">
        <v>138.97569059346105</v>
      </c>
      <c r="HY12" s="238">
        <v>146.84760252519692</v>
      </c>
      <c r="HZ12" s="238">
        <v>156.67625405752199</v>
      </c>
      <c r="IA12" s="238">
        <v>144.35364599430713</v>
      </c>
      <c r="IB12" s="238">
        <v>151.75762580834959</v>
      </c>
      <c r="IC12" s="238">
        <v>160.7145052659865</v>
      </c>
      <c r="ID12" s="238">
        <v>158.12366868663327</v>
      </c>
      <c r="IE12" s="238">
        <v>160.40843552635383</v>
      </c>
      <c r="IF12" s="238">
        <v>161.66950813269307</v>
      </c>
      <c r="IG12" s="238">
        <v>171.19668913136152</v>
      </c>
      <c r="IH12" s="238">
        <v>173.96867508157834</v>
      </c>
      <c r="II12" s="238">
        <v>182.54589750396559</v>
      </c>
      <c r="IJ12" s="238">
        <v>171.68723387505071</v>
      </c>
      <c r="IK12" s="238">
        <v>154.96088992010894</v>
      </c>
      <c r="IL12" s="238">
        <v>180.31636603757227</v>
      </c>
      <c r="IM12" s="252">
        <v>191.0494239532272</v>
      </c>
      <c r="IN12" s="252">
        <v>199.77148430035652</v>
      </c>
      <c r="IO12" s="252">
        <v>202.10025933102375</v>
      </c>
      <c r="IP12" s="252">
        <v>219.47978492885196</v>
      </c>
      <c r="IQ12" s="252">
        <v>211.59913661490401</v>
      </c>
      <c r="IR12" s="252">
        <v>230.29133819930433</v>
      </c>
      <c r="IS12" s="252">
        <v>222.02248990110922</v>
      </c>
      <c r="IT12" s="252">
        <v>217.47686927592463</v>
      </c>
    </row>
    <row r="13" spans="1:254" x14ac:dyDescent="0.35">
      <c r="A13" s="257" t="s">
        <v>47</v>
      </c>
      <c r="B13" s="238">
        <v>100</v>
      </c>
      <c r="C13" s="238">
        <v>106.78837737961157</v>
      </c>
      <c r="D13" s="238">
        <v>104.45614631948935</v>
      </c>
      <c r="E13" s="238">
        <v>102.30125622620668</v>
      </c>
      <c r="F13" s="238">
        <v>110.35819364751825</v>
      </c>
      <c r="G13" s="238">
        <v>109.97870574488452</v>
      </c>
      <c r="H13" s="238">
        <v>98.958419921814624</v>
      </c>
      <c r="I13" s="238">
        <v>102.22099909508353</v>
      </c>
      <c r="J13" s="238">
        <v>94.716890356357254</v>
      </c>
      <c r="K13" s="238">
        <v>104.07840896076249</v>
      </c>
      <c r="L13" s="238">
        <v>100.09171980063741</v>
      </c>
      <c r="M13" s="238">
        <v>97.899454908336097</v>
      </c>
      <c r="N13" s="238">
        <v>92.068654228805883</v>
      </c>
      <c r="O13" s="238">
        <v>79.095684339855794</v>
      </c>
      <c r="P13" s="238">
        <v>78.729313407291571</v>
      </c>
      <c r="Q13" s="238">
        <v>76.079626474303424</v>
      </c>
      <c r="R13" s="238">
        <v>76.223280646130604</v>
      </c>
      <c r="S13" s="238">
        <v>80.806369623156883</v>
      </c>
      <c r="T13" s="238">
        <v>83.994286424778778</v>
      </c>
      <c r="U13" s="238">
        <v>79.406796706298636</v>
      </c>
      <c r="V13" s="238">
        <v>70.853348994490588</v>
      </c>
      <c r="W13" s="238">
        <v>65.987548653078989</v>
      </c>
      <c r="X13" s="238">
        <v>59.950709847991888</v>
      </c>
      <c r="Y13" s="238">
        <v>61.206490934625108</v>
      </c>
      <c r="Z13" s="238">
        <v>62.343363818592692</v>
      </c>
      <c r="AA13" s="238">
        <v>59.008723612515304</v>
      </c>
      <c r="AB13" s="238">
        <v>55.822053976974289</v>
      </c>
      <c r="AC13" s="238">
        <v>57.386112429820692</v>
      </c>
      <c r="AD13" s="238">
        <v>60.05597937376092</v>
      </c>
      <c r="AE13" s="238">
        <v>61.694615879075791</v>
      </c>
      <c r="AF13" s="238">
        <v>62.706444859098859</v>
      </c>
      <c r="AG13" s="238">
        <v>57.073430337619719</v>
      </c>
      <c r="AH13" s="238">
        <v>53.765063496322227</v>
      </c>
      <c r="AI13" s="238">
        <v>53.040557274041632</v>
      </c>
      <c r="AJ13" s="238">
        <v>50.386423179069958</v>
      </c>
      <c r="AK13" s="238">
        <v>47.183578101181283</v>
      </c>
      <c r="AL13" s="238">
        <v>48.635049266830734</v>
      </c>
      <c r="AM13" s="238">
        <v>45.127313169083379</v>
      </c>
      <c r="AN13" s="238">
        <v>42.473983787210557</v>
      </c>
      <c r="AO13" s="238">
        <v>42.623840955987099</v>
      </c>
      <c r="AP13" s="238">
        <v>40.050918594626715</v>
      </c>
      <c r="AQ13" s="238">
        <v>38.72776179583181</v>
      </c>
      <c r="AR13" s="238">
        <v>38.649378963919986</v>
      </c>
      <c r="AS13" s="238">
        <v>42.424023109791761</v>
      </c>
      <c r="AT13" s="238">
        <v>44.796460525204303</v>
      </c>
      <c r="AU13" s="238">
        <v>50.811170836976956</v>
      </c>
      <c r="AV13" s="238">
        <v>50.283826619218353</v>
      </c>
      <c r="AW13" s="238">
        <v>52.320449957315809</v>
      </c>
      <c r="AX13" s="238">
        <v>49.259893446062492</v>
      </c>
      <c r="AY13" s="238">
        <v>50.139399551695249</v>
      </c>
      <c r="AZ13" s="238">
        <v>51.921161586217494</v>
      </c>
      <c r="BA13" s="238">
        <v>52.124762659762801</v>
      </c>
      <c r="BB13" s="238">
        <v>59.29633498094983</v>
      </c>
      <c r="BC13" s="238">
        <v>57.393287353542554</v>
      </c>
      <c r="BD13" s="238">
        <v>54.856645857441258</v>
      </c>
      <c r="BE13" s="238">
        <v>58.3213997210445</v>
      </c>
      <c r="BF13" s="238">
        <v>56.384231549223614</v>
      </c>
      <c r="BG13" s="238">
        <v>55.78577586419474</v>
      </c>
      <c r="BH13" s="238">
        <v>53.551090256360467</v>
      </c>
      <c r="BI13" s="238">
        <v>53.292873008062962</v>
      </c>
      <c r="BJ13" s="238">
        <v>53.104915447870447</v>
      </c>
      <c r="BK13" s="238">
        <v>54.726969537332245</v>
      </c>
      <c r="BL13" s="238">
        <v>56.082557812127114</v>
      </c>
      <c r="BM13" s="238">
        <v>56.205801832937219</v>
      </c>
      <c r="BN13" s="238">
        <v>55.968201576665933</v>
      </c>
      <c r="BO13" s="238">
        <v>55.358048050800882</v>
      </c>
      <c r="BP13" s="238">
        <v>57.178689826854978</v>
      </c>
      <c r="BQ13" s="238">
        <v>58.441251943692556</v>
      </c>
      <c r="BR13" s="238">
        <v>59.227966461864405</v>
      </c>
      <c r="BS13" s="238">
        <v>62.165543583577673</v>
      </c>
      <c r="BT13" s="238">
        <v>68.785208867687359</v>
      </c>
      <c r="BU13" s="238">
        <v>69.198271726734845</v>
      </c>
      <c r="BV13" s="238">
        <v>73.81805423233034</v>
      </c>
      <c r="BW13" s="238">
        <v>81.281333049454958</v>
      </c>
      <c r="BX13" s="238">
        <v>83.005428300870747</v>
      </c>
      <c r="BY13" s="238">
        <v>82.447242260224613</v>
      </c>
      <c r="BZ13" s="238">
        <v>83.483244022847529</v>
      </c>
      <c r="CA13" s="238">
        <v>82.560309878255978</v>
      </c>
      <c r="CB13" s="238">
        <v>75.80066086238304</v>
      </c>
      <c r="CC13" s="238">
        <v>75.248535037587061</v>
      </c>
      <c r="CD13" s="238">
        <v>74.912961885120538</v>
      </c>
      <c r="CE13" s="238">
        <v>75.35236231611421</v>
      </c>
      <c r="CF13" s="238">
        <v>74.39693003015617</v>
      </c>
      <c r="CG13" s="238">
        <v>75.003357463802985</v>
      </c>
      <c r="CH13" s="238">
        <v>72.707425950411647</v>
      </c>
      <c r="CI13" s="238">
        <v>74.51617992370403</v>
      </c>
      <c r="CJ13" s="238">
        <v>75.444439053470262</v>
      </c>
      <c r="CK13" s="238">
        <v>76.530657671174509</v>
      </c>
      <c r="CL13" s="238">
        <v>74.613163239854771</v>
      </c>
      <c r="CM13" s="238">
        <v>71.74010693992534</v>
      </c>
      <c r="CN13" s="238">
        <v>73.64573566218894</v>
      </c>
      <c r="CO13" s="238">
        <v>73.601680447632475</v>
      </c>
      <c r="CP13" s="238">
        <v>72.997200253014313</v>
      </c>
      <c r="CQ13" s="238">
        <v>70.702861748988568</v>
      </c>
      <c r="CR13" s="238">
        <v>69.307523361414823</v>
      </c>
      <c r="CS13" s="238">
        <v>68.030391600356083</v>
      </c>
      <c r="CT13" s="238">
        <v>65.879361902298072</v>
      </c>
      <c r="CU13" s="238">
        <v>63.353491708604658</v>
      </c>
      <c r="CV13" s="238">
        <v>59.018536666114549</v>
      </c>
      <c r="CW13" s="238">
        <v>58.168525276749094</v>
      </c>
      <c r="CX13" s="238">
        <v>53.785613953532568</v>
      </c>
      <c r="CY13" s="238">
        <v>57.9032777065229</v>
      </c>
      <c r="CZ13" s="238">
        <v>59.660382639107851</v>
      </c>
      <c r="DA13" s="238">
        <v>54.887294716391679</v>
      </c>
      <c r="DB13" s="238">
        <v>53.344701977374889</v>
      </c>
      <c r="DC13" s="238">
        <v>53.974827106514944</v>
      </c>
      <c r="DD13" s="238">
        <v>49.748612296994281</v>
      </c>
      <c r="DE13" s="238">
        <v>46.767468568947159</v>
      </c>
      <c r="DF13" s="238">
        <v>46.541030966488847</v>
      </c>
      <c r="DG13" s="238">
        <v>45.636700123111872</v>
      </c>
      <c r="DH13" s="238">
        <v>46.322045315451277</v>
      </c>
      <c r="DI13" s="238">
        <v>40.763740226498207</v>
      </c>
      <c r="DJ13" s="238">
        <v>39.739565234535007</v>
      </c>
      <c r="DK13" s="238">
        <v>43.335104204003486</v>
      </c>
      <c r="DL13" s="238">
        <v>44.999286229501138</v>
      </c>
      <c r="DM13" s="238">
        <v>46.622351047092877</v>
      </c>
      <c r="DN13" s="238">
        <v>48.081927191210852</v>
      </c>
      <c r="DO13" s="238">
        <v>49.425207412215009</v>
      </c>
      <c r="DP13" s="238">
        <v>47.992101840756092</v>
      </c>
      <c r="DQ13" s="238">
        <v>46.43724205161913</v>
      </c>
      <c r="DR13" s="238">
        <v>45.215876760247873</v>
      </c>
      <c r="DS13" s="238">
        <v>47.508955049843145</v>
      </c>
      <c r="DT13" s="238">
        <v>49.984655387339572</v>
      </c>
      <c r="DU13" s="238">
        <v>51.292406432008761</v>
      </c>
      <c r="DV13" s="238">
        <v>53.944448859006002</v>
      </c>
      <c r="DW13" s="238">
        <v>55.018832831320978</v>
      </c>
      <c r="DX13" s="238">
        <v>54.984532448117406</v>
      </c>
      <c r="DY13" s="238">
        <v>54.028248997034432</v>
      </c>
      <c r="DZ13" s="238">
        <v>52.337321854666669</v>
      </c>
      <c r="EA13" s="238">
        <v>52.250583324036349</v>
      </c>
      <c r="EB13" s="238">
        <v>51.027670529105905</v>
      </c>
      <c r="EC13" s="238">
        <v>51.332773289198755</v>
      </c>
      <c r="ED13" s="238">
        <v>55.786856136956366</v>
      </c>
      <c r="EE13" s="238">
        <v>58.51870993165852</v>
      </c>
      <c r="EF13" s="238">
        <v>57.541499750792461</v>
      </c>
      <c r="EG13" s="238">
        <v>59.734613889226566</v>
      </c>
      <c r="EH13" s="238">
        <v>53.198633106309991</v>
      </c>
      <c r="EI13" s="238">
        <v>51.032979996471937</v>
      </c>
      <c r="EJ13" s="238">
        <v>52.003093643506169</v>
      </c>
      <c r="EK13" s="238">
        <v>52.338538062045735</v>
      </c>
      <c r="EL13" s="238">
        <v>54.70863222946609</v>
      </c>
      <c r="EM13" s="238">
        <v>49.897430910069417</v>
      </c>
      <c r="EN13" s="238">
        <v>52.254726392733915</v>
      </c>
      <c r="EO13" s="238">
        <v>50.262801155428242</v>
      </c>
      <c r="EP13" s="238">
        <v>49.799242974871241</v>
      </c>
      <c r="EQ13" s="238">
        <v>51.952045606865973</v>
      </c>
      <c r="ER13" s="238">
        <v>53.910729633739862</v>
      </c>
      <c r="ES13" s="238">
        <v>55.066318872644466</v>
      </c>
      <c r="ET13" s="238">
        <v>56.099289121634115</v>
      </c>
      <c r="EU13" s="238">
        <v>54.721321780256091</v>
      </c>
      <c r="EV13" s="238">
        <v>52.965805729925165</v>
      </c>
      <c r="EW13" s="238">
        <v>54.253282987085143</v>
      </c>
      <c r="EX13" s="238">
        <v>55.213007467821114</v>
      </c>
      <c r="EY13" s="238">
        <v>53.296283643486547</v>
      </c>
      <c r="EZ13" s="238">
        <v>53.913479566306513</v>
      </c>
      <c r="FA13" s="238">
        <v>52.622922261415397</v>
      </c>
      <c r="FB13" s="238">
        <v>53.317844609302817</v>
      </c>
      <c r="FC13" s="238">
        <v>55.583334042235556</v>
      </c>
      <c r="FD13" s="238">
        <v>55.782733233062196</v>
      </c>
      <c r="FE13" s="238">
        <v>58.676674317791559</v>
      </c>
      <c r="FF13" s="238">
        <v>62.991910819875955</v>
      </c>
      <c r="FG13" s="238">
        <v>66.574705491342684</v>
      </c>
      <c r="FH13" s="238">
        <v>64.088618000914977</v>
      </c>
      <c r="FI13" s="238">
        <v>64.683793075719805</v>
      </c>
      <c r="FJ13" s="238">
        <v>64.316659536371304</v>
      </c>
      <c r="FK13" s="238">
        <v>62.443647801346835</v>
      </c>
      <c r="FL13" s="238">
        <v>66.023634927445144</v>
      </c>
      <c r="FM13" s="238">
        <v>65.766360767739855</v>
      </c>
      <c r="FN13" s="238">
        <v>66.914319195589059</v>
      </c>
      <c r="FO13" s="238">
        <v>66.834788468083161</v>
      </c>
      <c r="FP13" s="238">
        <v>65.583136346184659</v>
      </c>
      <c r="FQ13" s="238">
        <v>63.194699127941291</v>
      </c>
      <c r="FR13" s="238">
        <v>62.382239670966271</v>
      </c>
      <c r="FS13" s="238">
        <v>60.554191289682088</v>
      </c>
      <c r="FT13" s="238">
        <v>63.78195763165354</v>
      </c>
      <c r="FU13" s="238">
        <v>66.892001789800446</v>
      </c>
      <c r="FV13" s="238">
        <v>68.637960882281888</v>
      </c>
      <c r="FW13" s="238">
        <v>67.842933277015788</v>
      </c>
      <c r="FX13" s="238">
        <v>70.218709639265242</v>
      </c>
      <c r="FY13" s="238">
        <v>69.513685897704988</v>
      </c>
      <c r="FZ13" s="238">
        <v>69.964746967871577</v>
      </c>
      <c r="GA13" s="238">
        <v>70.80408565336343</v>
      </c>
      <c r="GB13" s="238">
        <v>76.410097591939547</v>
      </c>
      <c r="GC13" s="238">
        <v>81.072354654022135</v>
      </c>
      <c r="GD13" s="238">
        <v>85.866724929483738</v>
      </c>
      <c r="GE13" s="238">
        <v>85.635105488175611</v>
      </c>
      <c r="GF13" s="238">
        <v>89.162282612625447</v>
      </c>
      <c r="GG13" s="238">
        <v>86.750713224158204</v>
      </c>
      <c r="GH13" s="238">
        <v>87.777371710962726</v>
      </c>
      <c r="GI13" s="238">
        <v>81.379236275117279</v>
      </c>
      <c r="GJ13" s="238">
        <v>75.989121559875201</v>
      </c>
      <c r="GK13" s="238">
        <v>84.007375590101944</v>
      </c>
      <c r="GL13" s="238">
        <v>88.053215702549252</v>
      </c>
      <c r="GM13" s="238">
        <v>85.948763895373546</v>
      </c>
      <c r="GN13" s="238">
        <v>79.224788604776961</v>
      </c>
      <c r="GO13" s="238">
        <v>75.654362295038837</v>
      </c>
      <c r="GP13" s="238">
        <v>76.204906540356362</v>
      </c>
      <c r="GQ13" s="238">
        <v>78.785418282291644</v>
      </c>
      <c r="GR13" s="238">
        <v>80.229911354954552</v>
      </c>
      <c r="GS13" s="238">
        <v>78.227275156095345</v>
      </c>
      <c r="GT13" s="238">
        <v>83.437439117742798</v>
      </c>
      <c r="GU13" s="238">
        <v>83.784891481326397</v>
      </c>
      <c r="GV13" s="238">
        <v>84.296412512356596</v>
      </c>
      <c r="GW13" s="238">
        <v>87.85326645534775</v>
      </c>
      <c r="GX13" s="238">
        <v>89.607113693241459</v>
      </c>
      <c r="GY13" s="238">
        <v>91.190909312231099</v>
      </c>
      <c r="GZ13" s="238">
        <v>91.882997537963305</v>
      </c>
      <c r="HA13" s="238">
        <v>95.008431769465275</v>
      </c>
      <c r="HB13" s="238">
        <v>94.136740979506342</v>
      </c>
      <c r="HC13" s="238">
        <v>93.53559759538831</v>
      </c>
      <c r="HD13" s="238">
        <v>93.630819693853255</v>
      </c>
      <c r="HE13" s="238">
        <v>93.569271231047779</v>
      </c>
      <c r="HF13" s="238">
        <v>92.662427883402273</v>
      </c>
      <c r="HG13" s="238">
        <v>92.033582572958281</v>
      </c>
      <c r="HH13" s="238">
        <v>94.768102449676547</v>
      </c>
      <c r="HI13" s="238">
        <v>100.60826424443104</v>
      </c>
      <c r="HJ13" s="238">
        <v>100.9925723740251</v>
      </c>
      <c r="HK13" s="238">
        <v>101.72125082492725</v>
      </c>
      <c r="HL13" s="238">
        <v>102.03946948202302</v>
      </c>
      <c r="HM13" s="238">
        <v>102.23709864819011</v>
      </c>
      <c r="HN13" s="238">
        <v>98.535170297509779</v>
      </c>
      <c r="HO13" s="238">
        <v>101.80090817147371</v>
      </c>
      <c r="HP13" s="238">
        <v>103.04322097587024</v>
      </c>
      <c r="HQ13" s="238">
        <v>99.969056033375793</v>
      </c>
      <c r="HR13" s="238">
        <v>100.55111297092957</v>
      </c>
      <c r="HS13" s="238">
        <v>100.91819286433001</v>
      </c>
      <c r="HT13" s="238">
        <v>94.03283193019702</v>
      </c>
      <c r="HU13" s="238">
        <v>94.401137779005069</v>
      </c>
      <c r="HV13" s="238">
        <v>86.244346812491642</v>
      </c>
      <c r="HW13" s="238">
        <v>91.598490304981496</v>
      </c>
      <c r="HX13" s="238">
        <v>91.025166309400333</v>
      </c>
      <c r="HY13" s="238">
        <v>92.100747726217918</v>
      </c>
      <c r="HZ13" s="238">
        <v>93.038428754754747</v>
      </c>
      <c r="IA13" s="238">
        <v>90.782951604230135</v>
      </c>
      <c r="IB13" s="238">
        <v>91.818747419291384</v>
      </c>
      <c r="IC13" s="238">
        <v>94.13806882423556</v>
      </c>
      <c r="ID13" s="238">
        <v>94.158498078991101</v>
      </c>
      <c r="IE13" s="238">
        <v>99.536654212258924</v>
      </c>
      <c r="IF13" s="238">
        <v>102.162395582253</v>
      </c>
      <c r="IG13" s="238">
        <v>103.91778831057816</v>
      </c>
      <c r="IH13" s="238">
        <v>104.84727747859523</v>
      </c>
      <c r="II13" s="238">
        <v>103.87387221681267</v>
      </c>
      <c r="IJ13" s="238">
        <v>94.650735086152807</v>
      </c>
      <c r="IK13" s="238">
        <v>86.570017307528119</v>
      </c>
      <c r="IL13" s="238">
        <v>91.723634177100109</v>
      </c>
      <c r="IM13" s="252">
        <v>95.945747720753261</v>
      </c>
      <c r="IN13" s="252">
        <v>95.127702977346544</v>
      </c>
      <c r="IO13" s="252">
        <v>88.71505923465412</v>
      </c>
      <c r="IP13" s="252">
        <v>94.508065553348402</v>
      </c>
      <c r="IQ13" s="252">
        <v>96.590166926044063</v>
      </c>
      <c r="IR13" s="252">
        <v>94.630081850284341</v>
      </c>
      <c r="IS13" s="252">
        <v>96.971553808810924</v>
      </c>
      <c r="IT13" s="252">
        <v>95.695052385988262</v>
      </c>
    </row>
    <row r="14" spans="1:254" x14ac:dyDescent="0.35">
      <c r="A14" s="257" t="s">
        <v>48</v>
      </c>
      <c r="B14" s="238">
        <v>100</v>
      </c>
      <c r="C14" s="238">
        <v>100</v>
      </c>
      <c r="D14" s="238">
        <v>100</v>
      </c>
      <c r="E14" s="238">
        <v>100</v>
      </c>
      <c r="F14" s="238">
        <v>100</v>
      </c>
      <c r="G14" s="238">
        <v>100</v>
      </c>
      <c r="H14" s="238">
        <v>100</v>
      </c>
      <c r="I14" s="238">
        <v>100</v>
      </c>
      <c r="J14" s="238">
        <v>100</v>
      </c>
      <c r="K14" s="238">
        <v>100</v>
      </c>
      <c r="L14" s="238">
        <v>100</v>
      </c>
      <c r="M14" s="238">
        <v>100</v>
      </c>
      <c r="N14" s="238">
        <v>100</v>
      </c>
      <c r="O14" s="238">
        <v>100</v>
      </c>
      <c r="P14" s="238">
        <v>100</v>
      </c>
      <c r="Q14" s="238">
        <v>100</v>
      </c>
      <c r="R14" s="238">
        <v>100</v>
      </c>
      <c r="S14" s="238">
        <v>100</v>
      </c>
      <c r="T14" s="238">
        <v>100</v>
      </c>
      <c r="U14" s="238">
        <v>100</v>
      </c>
      <c r="V14" s="238">
        <v>100</v>
      </c>
      <c r="W14" s="238">
        <v>100</v>
      </c>
      <c r="X14" s="238">
        <v>100</v>
      </c>
      <c r="Y14" s="238">
        <v>100</v>
      </c>
      <c r="Z14" s="238">
        <v>100</v>
      </c>
      <c r="AA14" s="238">
        <v>100</v>
      </c>
      <c r="AB14" s="238">
        <v>100</v>
      </c>
      <c r="AC14" s="238">
        <v>100</v>
      </c>
      <c r="AD14" s="238">
        <v>100</v>
      </c>
      <c r="AE14" s="238">
        <v>100</v>
      </c>
      <c r="AF14" s="238">
        <v>100</v>
      </c>
      <c r="AG14" s="238">
        <v>100</v>
      </c>
      <c r="AH14" s="238">
        <v>100</v>
      </c>
      <c r="AI14" s="238">
        <v>100</v>
      </c>
      <c r="AJ14" s="238">
        <v>100</v>
      </c>
      <c r="AK14" s="238">
        <v>100</v>
      </c>
      <c r="AL14" s="238">
        <v>100</v>
      </c>
      <c r="AM14" s="238">
        <v>100</v>
      </c>
      <c r="AN14" s="238">
        <v>103.98183543443007</v>
      </c>
      <c r="AO14" s="238">
        <v>105.77239974817621</v>
      </c>
      <c r="AP14" s="238">
        <v>102.36652799885418</v>
      </c>
      <c r="AQ14" s="238">
        <v>96.990657538385818</v>
      </c>
      <c r="AR14" s="238">
        <v>102.32833366990764</v>
      </c>
      <c r="AS14" s="238">
        <v>112.32012413183061</v>
      </c>
      <c r="AT14" s="238">
        <v>125.15838458152817</v>
      </c>
      <c r="AU14" s="238">
        <v>142.66453434501071</v>
      </c>
      <c r="AV14" s="238">
        <v>136.45415686565619</v>
      </c>
      <c r="AW14" s="238">
        <v>153.98572140306396</v>
      </c>
      <c r="AX14" s="238">
        <v>150.41123129614067</v>
      </c>
      <c r="AY14" s="238">
        <v>158.3378107197085</v>
      </c>
      <c r="AZ14" s="238">
        <v>166.14883298379303</v>
      </c>
      <c r="BA14" s="238">
        <v>179.85503370965648</v>
      </c>
      <c r="BB14" s="238">
        <v>170.26666082387237</v>
      </c>
      <c r="BC14" s="238">
        <v>154.15092431113519</v>
      </c>
      <c r="BD14" s="238">
        <v>152.61131581570882</v>
      </c>
      <c r="BE14" s="238">
        <v>149.58150359917323</v>
      </c>
      <c r="BF14" s="238">
        <v>152.08067740129633</v>
      </c>
      <c r="BG14" s="238">
        <v>152.06647524486806</v>
      </c>
      <c r="BH14" s="238">
        <v>157.22396212030435</v>
      </c>
      <c r="BI14" s="238">
        <v>153.51227852155515</v>
      </c>
      <c r="BJ14" s="238">
        <v>159.53218603636859</v>
      </c>
      <c r="BK14" s="238">
        <v>159.47511461975378</v>
      </c>
      <c r="BL14" s="238">
        <v>163.16491793815734</v>
      </c>
      <c r="BM14" s="238">
        <v>169.54005928640223</v>
      </c>
      <c r="BN14" s="238">
        <v>163.77883621463781</v>
      </c>
      <c r="BO14" s="238">
        <v>162.42963692193698</v>
      </c>
      <c r="BP14" s="238">
        <v>172.23861692684289</v>
      </c>
      <c r="BQ14" s="238">
        <v>182.0941040021018</v>
      </c>
      <c r="BR14" s="238">
        <v>190.74678230441415</v>
      </c>
      <c r="BS14" s="238">
        <v>186.04896344732987</v>
      </c>
      <c r="BT14" s="238">
        <v>201.828241604288</v>
      </c>
      <c r="BU14" s="238">
        <v>183.61002675187387</v>
      </c>
      <c r="BV14" s="238">
        <v>199.19505463125532</v>
      </c>
      <c r="BW14" s="238">
        <v>208.62065766789931</v>
      </c>
      <c r="BX14" s="238">
        <v>226.21772720320843</v>
      </c>
      <c r="BY14" s="238">
        <v>237.58786024770592</v>
      </c>
      <c r="BZ14" s="238">
        <v>245.06823186631786</v>
      </c>
      <c r="CA14" s="238">
        <v>246.83303484567935</v>
      </c>
      <c r="CB14" s="238">
        <v>226.69240190889161</v>
      </c>
      <c r="CC14" s="238">
        <v>231.26765635921907</v>
      </c>
      <c r="CD14" s="238">
        <v>235.67754867987341</v>
      </c>
      <c r="CE14" s="238">
        <v>242.85414800347249</v>
      </c>
      <c r="CF14" s="238">
        <v>254.16284643813233</v>
      </c>
      <c r="CG14" s="238">
        <v>267.6721202177028</v>
      </c>
      <c r="CH14" s="238">
        <v>282.46480300297696</v>
      </c>
      <c r="CI14" s="238">
        <v>317.07400580293165</v>
      </c>
      <c r="CJ14" s="238">
        <v>318.44125742688993</v>
      </c>
      <c r="CK14" s="238">
        <v>307.37053185195424</v>
      </c>
      <c r="CL14" s="238">
        <v>314.20278396243668</v>
      </c>
      <c r="CM14" s="238">
        <v>320.52403348483352</v>
      </c>
      <c r="CN14" s="238">
        <v>349.58399692130865</v>
      </c>
      <c r="CO14" s="238">
        <v>377.58798773985916</v>
      </c>
      <c r="CP14" s="238">
        <v>403.44740474694959</v>
      </c>
      <c r="CQ14" s="238">
        <v>419.041083996861</v>
      </c>
      <c r="CR14" s="238">
        <v>473.5699413551298</v>
      </c>
      <c r="CS14" s="238">
        <v>532.079512689892</v>
      </c>
      <c r="CT14" s="238">
        <v>466.47886603071072</v>
      </c>
      <c r="CU14" s="238">
        <v>456.36707167317002</v>
      </c>
      <c r="CV14" s="238">
        <v>362.86877226365641</v>
      </c>
      <c r="CW14" s="238">
        <v>380.85148316561083</v>
      </c>
      <c r="CX14" s="238">
        <v>322.29225267373425</v>
      </c>
      <c r="CY14" s="238">
        <v>366.66734934445049</v>
      </c>
      <c r="CZ14" s="238">
        <v>352.50055869301775</v>
      </c>
      <c r="DA14" s="238">
        <v>304.05956545600077</v>
      </c>
      <c r="DB14" s="238">
        <v>309.6910256797928</v>
      </c>
      <c r="DC14" s="238">
        <v>309.58451224601026</v>
      </c>
      <c r="DD14" s="238">
        <v>259.73937638883365</v>
      </c>
      <c r="DE14" s="238">
        <v>221.54279943132366</v>
      </c>
      <c r="DF14" s="238">
        <v>223.41242636889947</v>
      </c>
      <c r="DG14" s="238">
        <v>226.06673871157011</v>
      </c>
      <c r="DH14" s="238">
        <v>227.32986998438074</v>
      </c>
      <c r="DI14" s="238">
        <v>220.83849799880076</v>
      </c>
      <c r="DJ14" s="238">
        <v>238.36659591411836</v>
      </c>
      <c r="DK14" s="238">
        <v>271.49084291245271</v>
      </c>
      <c r="DL14" s="238">
        <v>303.50519988198153</v>
      </c>
      <c r="DM14" s="238">
        <v>309.18417724658525</v>
      </c>
      <c r="DN14" s="238">
        <v>337.96760034200565</v>
      </c>
      <c r="DO14" s="238">
        <v>313.03025595057574</v>
      </c>
      <c r="DP14" s="238">
        <v>326.46675158703209</v>
      </c>
      <c r="DQ14" s="238">
        <v>337.83295998592939</v>
      </c>
      <c r="DR14" s="238">
        <v>342.51524729445578</v>
      </c>
      <c r="DS14" s="238">
        <v>367.14087444997142</v>
      </c>
      <c r="DT14" s="238">
        <v>347.20179924817728</v>
      </c>
      <c r="DU14" s="238">
        <v>356.39893300116302</v>
      </c>
      <c r="DV14" s="238">
        <v>380.54525844115892</v>
      </c>
      <c r="DW14" s="238">
        <v>385.6509595822676</v>
      </c>
      <c r="DX14" s="238">
        <v>391.53664723077515</v>
      </c>
      <c r="DY14" s="238">
        <v>394.39506943255748</v>
      </c>
      <c r="DZ14" s="238">
        <v>392.51082591734979</v>
      </c>
      <c r="EA14" s="238">
        <v>393.54977740565062</v>
      </c>
      <c r="EB14" s="238">
        <v>406.2265828733785</v>
      </c>
      <c r="EC14" s="238">
        <v>415.87820635257049</v>
      </c>
      <c r="ED14" s="238">
        <v>440.05656629256612</v>
      </c>
      <c r="EE14" s="238">
        <v>432.84755337987531</v>
      </c>
      <c r="EF14" s="238">
        <v>423.37003286971293</v>
      </c>
      <c r="EG14" s="238">
        <v>404.61067615983819</v>
      </c>
      <c r="EH14" s="238">
        <v>409.20715035712311</v>
      </c>
      <c r="EI14" s="238">
        <v>404.18159272938294</v>
      </c>
      <c r="EJ14" s="238">
        <v>416.3951532656144</v>
      </c>
      <c r="EK14" s="238">
        <v>398.99905355410812</v>
      </c>
      <c r="EL14" s="238">
        <v>399.63327754351076</v>
      </c>
      <c r="EM14" s="238">
        <v>362.89466786273874</v>
      </c>
      <c r="EN14" s="238">
        <v>326.77066903461167</v>
      </c>
      <c r="EO14" s="238">
        <v>359.08746007262425</v>
      </c>
      <c r="EP14" s="238">
        <v>341.10297521615041</v>
      </c>
      <c r="EQ14" s="238">
        <v>357.24941663934129</v>
      </c>
      <c r="ER14" s="238">
        <v>391.31918605514051</v>
      </c>
      <c r="ES14" s="238">
        <v>409.7091018003847</v>
      </c>
      <c r="ET14" s="238">
        <v>388.3745102412534</v>
      </c>
      <c r="EU14" s="238">
        <v>394.07035869115094</v>
      </c>
      <c r="EV14" s="238">
        <v>383.54260963492897</v>
      </c>
      <c r="EW14" s="238">
        <v>377.17755974130682</v>
      </c>
      <c r="EX14" s="238">
        <v>390.28399800089835</v>
      </c>
      <c r="EY14" s="238">
        <v>374.72608319424609</v>
      </c>
      <c r="EZ14" s="238">
        <v>391.30982389433365</v>
      </c>
      <c r="FA14" s="238">
        <v>405.4624336938067</v>
      </c>
      <c r="FB14" s="238">
        <v>412.54169068036146</v>
      </c>
      <c r="FC14" s="238">
        <v>423.03755553095874</v>
      </c>
      <c r="FD14" s="238">
        <v>427.1888989712769</v>
      </c>
      <c r="FE14" s="238">
        <v>428.88405953171804</v>
      </c>
      <c r="FF14" s="238">
        <v>418.73730841265655</v>
      </c>
      <c r="FG14" s="238">
        <v>413.95247079700675</v>
      </c>
      <c r="FH14" s="238">
        <v>418.82295147536257</v>
      </c>
      <c r="FI14" s="238">
        <v>388.26008532945542</v>
      </c>
      <c r="FJ14" s="238">
        <v>394.22989835021662</v>
      </c>
      <c r="FK14" s="238">
        <v>402.72188599873084</v>
      </c>
      <c r="FL14" s="238">
        <v>410.46814475076957</v>
      </c>
      <c r="FM14" s="238">
        <v>419.74140074311214</v>
      </c>
      <c r="FN14" s="238">
        <v>434.93204129809556</v>
      </c>
      <c r="FO14" s="238">
        <v>423.91675319351924</v>
      </c>
      <c r="FP14" s="238">
        <v>411.88459022664654</v>
      </c>
      <c r="FQ14" s="238">
        <v>415.32208086751228</v>
      </c>
      <c r="FR14" s="238">
        <v>405.41719826669578</v>
      </c>
      <c r="FS14" s="238">
        <v>391.47355149215667</v>
      </c>
      <c r="FT14" s="238">
        <v>416.08394176850919</v>
      </c>
      <c r="FU14" s="238">
        <v>426.15227624922892</v>
      </c>
      <c r="FV14" s="238">
        <v>459.94401687374631</v>
      </c>
      <c r="FW14" s="238">
        <v>472.27390658521983</v>
      </c>
      <c r="FX14" s="238">
        <v>464.82346438238972</v>
      </c>
      <c r="FY14" s="238">
        <v>490.1173948947237</v>
      </c>
      <c r="FZ14" s="238">
        <v>494.46799673323176</v>
      </c>
      <c r="GA14" s="238">
        <v>505.31213906906504</v>
      </c>
      <c r="GB14" s="238">
        <v>552.47968680179815</v>
      </c>
      <c r="GC14" s="238">
        <v>569.10345189499105</v>
      </c>
      <c r="GD14" s="238">
        <v>604.43674001808574</v>
      </c>
      <c r="GE14" s="238">
        <v>662.817990713482</v>
      </c>
      <c r="GF14" s="238">
        <v>666.79947088828192</v>
      </c>
      <c r="GG14" s="238">
        <v>623.51146620749716</v>
      </c>
      <c r="GH14" s="238">
        <v>573.84944150904767</v>
      </c>
      <c r="GI14" s="238">
        <v>497.90904925013882</v>
      </c>
      <c r="GJ14" s="238">
        <v>489.1694565583436</v>
      </c>
      <c r="GK14" s="238">
        <v>540.69939057221222</v>
      </c>
      <c r="GL14" s="238">
        <v>554.81442787917388</v>
      </c>
      <c r="GM14" s="238">
        <v>533.47937443086812</v>
      </c>
      <c r="GN14" s="238">
        <v>473.87692743805525</v>
      </c>
      <c r="GO14" s="238">
        <v>464.97325496888391</v>
      </c>
      <c r="GP14" s="238">
        <v>485.06669823879344</v>
      </c>
      <c r="GQ14" s="238">
        <v>479.8874873710958</v>
      </c>
      <c r="GR14" s="238">
        <v>490.75064345447947</v>
      </c>
      <c r="GS14" s="238">
        <v>497.04684561566</v>
      </c>
      <c r="GT14" s="238">
        <v>513.90067241218094</v>
      </c>
      <c r="GU14" s="238">
        <v>554.01010518517273</v>
      </c>
      <c r="GV14" s="238">
        <v>563.56385216310196</v>
      </c>
      <c r="GW14" s="238">
        <v>565.26118317582711</v>
      </c>
      <c r="GX14" s="238">
        <v>574.15131724395235</v>
      </c>
      <c r="GY14" s="238">
        <v>552.17243364091792</v>
      </c>
      <c r="GZ14" s="238">
        <v>572.3812375127751</v>
      </c>
      <c r="HA14" s="238">
        <v>600.44999813202844</v>
      </c>
      <c r="HB14" s="238">
        <v>612.09273742912524</v>
      </c>
      <c r="HC14" s="238">
        <v>613.43941665087061</v>
      </c>
      <c r="HD14" s="238">
        <v>621.24057665881571</v>
      </c>
      <c r="HE14" s="238">
        <v>625.28432630817383</v>
      </c>
      <c r="HF14" s="238">
        <v>645.19794127042064</v>
      </c>
      <c r="HG14" s="238">
        <v>660.61303954465029</v>
      </c>
      <c r="HH14" s="238">
        <v>664.09266275644416</v>
      </c>
      <c r="HI14" s="238">
        <v>702.47100479434255</v>
      </c>
      <c r="HJ14" s="238">
        <v>693.11773614822721</v>
      </c>
      <c r="HK14" s="238">
        <v>709.44010406917278</v>
      </c>
      <c r="HL14" s="238">
        <v>760.84393567805876</v>
      </c>
      <c r="HM14" s="238">
        <v>736.08402503472223</v>
      </c>
      <c r="HN14" s="238">
        <v>713.89821565130262</v>
      </c>
      <c r="HO14" s="238">
        <v>726.00873989158231</v>
      </c>
      <c r="HP14" s="238">
        <v>768.20147159837893</v>
      </c>
      <c r="HQ14" s="238">
        <v>730.69508969713365</v>
      </c>
      <c r="HR14" s="238">
        <v>710.64648356942121</v>
      </c>
      <c r="HS14" s="238">
        <v>689.23702754316503</v>
      </c>
      <c r="HT14" s="238">
        <v>642.51611890885749</v>
      </c>
      <c r="HU14" s="238">
        <v>668.78801378488561</v>
      </c>
      <c r="HV14" s="238">
        <v>636.89484420065082</v>
      </c>
      <c r="HW14" s="238">
        <v>672.58471505029365</v>
      </c>
      <c r="HX14" s="238">
        <v>697.08849275305715</v>
      </c>
      <c r="HY14" s="238">
        <v>715.33226099389242</v>
      </c>
      <c r="HZ14" s="238">
        <v>723.0658471758029</v>
      </c>
      <c r="IA14" s="238">
        <v>673.6800834493929</v>
      </c>
      <c r="IB14" s="238">
        <v>696.71518295836586</v>
      </c>
      <c r="IC14" s="238">
        <v>707.31680345298901</v>
      </c>
      <c r="ID14" s="238">
        <v>692.27868794702022</v>
      </c>
      <c r="IE14" s="238">
        <v>700.64307246591886</v>
      </c>
      <c r="IF14" s="238">
        <v>709.5570344267901</v>
      </c>
      <c r="IG14" s="238">
        <v>717.7774853100974</v>
      </c>
      <c r="IH14" s="238">
        <v>747.10784577018512</v>
      </c>
      <c r="II14" s="238">
        <v>728.13018905537501</v>
      </c>
      <c r="IJ14" s="238">
        <v>738.77493607813767</v>
      </c>
      <c r="IK14" s="238">
        <v>703.77569247071688</v>
      </c>
      <c r="IL14" s="238">
        <v>739.47913012172955</v>
      </c>
      <c r="IM14" s="252">
        <v>737.1607528785438</v>
      </c>
      <c r="IN14" s="252">
        <v>786.72165251816273</v>
      </c>
      <c r="IO14" s="252">
        <v>814.96308392193828</v>
      </c>
      <c r="IP14" s="252">
        <v>835.03128510654699</v>
      </c>
      <c r="IQ14" s="252">
        <v>829.37048821088729</v>
      </c>
      <c r="IR14" s="252">
        <v>837.55082899492129</v>
      </c>
      <c r="IS14" s="252">
        <v>833.6275042480836</v>
      </c>
      <c r="IT14" s="252">
        <v>856.17073623104204</v>
      </c>
    </row>
    <row r="15" spans="1:254" x14ac:dyDescent="0.35">
      <c r="A15" s="257" t="s">
        <v>49</v>
      </c>
      <c r="B15" s="238">
        <v>100</v>
      </c>
      <c r="C15" s="238">
        <v>107.29321974917627</v>
      </c>
      <c r="D15" s="238">
        <v>141.80345466572379</v>
      </c>
      <c r="E15" s="238">
        <v>191.30191016612582</v>
      </c>
      <c r="F15" s="238">
        <v>180.26426984016302</v>
      </c>
      <c r="G15" s="238">
        <v>169.46091249165713</v>
      </c>
      <c r="H15" s="238">
        <v>151.94871626703463</v>
      </c>
      <c r="I15" s="238">
        <v>174.48841336109157</v>
      </c>
      <c r="J15" s="238">
        <v>173.37742641698699</v>
      </c>
      <c r="K15" s="238">
        <v>199.51519682115489</v>
      </c>
      <c r="L15" s="238">
        <v>224.81936088376347</v>
      </c>
      <c r="M15" s="238">
        <v>225.61794576194129</v>
      </c>
      <c r="N15" s="238">
        <v>170.03922297773073</v>
      </c>
      <c r="O15" s="238">
        <v>173.63217041911039</v>
      </c>
      <c r="P15" s="238">
        <v>188.65689822539883</v>
      </c>
      <c r="Q15" s="238">
        <v>164.07910053844984</v>
      </c>
      <c r="R15" s="238">
        <v>155.14920045468486</v>
      </c>
      <c r="S15" s="238">
        <v>169.96423459583602</v>
      </c>
      <c r="T15" s="238">
        <v>199.40078276154452</v>
      </c>
      <c r="U15" s="238">
        <v>187.90147464769757</v>
      </c>
      <c r="V15" s="238">
        <v>158.28079848512021</v>
      </c>
      <c r="W15" s="238">
        <v>121.18782615727635</v>
      </c>
      <c r="X15" s="238">
        <v>109.33978916866798</v>
      </c>
      <c r="Y15" s="238">
        <v>118.42712664917933</v>
      </c>
      <c r="Z15" s="238">
        <v>121.04204135652776</v>
      </c>
      <c r="AA15" s="238">
        <v>120.69026509641792</v>
      </c>
      <c r="AB15" s="238">
        <v>115.62867914518276</v>
      </c>
      <c r="AC15" s="238">
        <v>109.784988187371</v>
      </c>
      <c r="AD15" s="238">
        <v>122.09190304936001</v>
      </c>
      <c r="AE15" s="238">
        <v>113.61848631882741</v>
      </c>
      <c r="AF15" s="238">
        <v>102.6498463703477</v>
      </c>
      <c r="AG15" s="238">
        <v>87.106728072828176</v>
      </c>
      <c r="AH15" s="238">
        <v>73.634301911866828</v>
      </c>
      <c r="AI15" s="238">
        <v>68.233727058188464</v>
      </c>
      <c r="AJ15" s="238">
        <v>57.622490864499575</v>
      </c>
      <c r="AK15" s="238">
        <v>63.508047682935249</v>
      </c>
      <c r="AL15" s="238">
        <v>70.825626248313498</v>
      </c>
      <c r="AM15" s="238">
        <v>59.644289341425605</v>
      </c>
      <c r="AN15" s="238">
        <v>55.818579353528527</v>
      </c>
      <c r="AO15" s="238">
        <v>52.651926280656525</v>
      </c>
      <c r="AP15" s="238">
        <v>50.488726298288157</v>
      </c>
      <c r="AQ15" s="238">
        <v>54.558335084574189</v>
      </c>
      <c r="AR15" s="238">
        <v>58.299668475248495</v>
      </c>
      <c r="AS15" s="238">
        <v>60.313862147641395</v>
      </c>
      <c r="AT15" s="238">
        <v>63.844219407291959</v>
      </c>
      <c r="AU15" s="238">
        <v>72.773311298200909</v>
      </c>
      <c r="AV15" s="238">
        <v>68.20435402840684</v>
      </c>
      <c r="AW15" s="238">
        <v>75.519208675012138</v>
      </c>
      <c r="AX15" s="238">
        <v>72.483005044720855</v>
      </c>
      <c r="AY15" s="238">
        <v>72.115286668765378</v>
      </c>
      <c r="AZ15" s="238">
        <v>77.293514037248258</v>
      </c>
      <c r="BA15" s="238">
        <v>77.493679907812123</v>
      </c>
      <c r="BB15" s="238">
        <v>75.129667432132877</v>
      </c>
      <c r="BC15" s="238">
        <v>74.000112667980076</v>
      </c>
      <c r="BD15" s="238">
        <v>74.349155374408667</v>
      </c>
      <c r="BE15" s="238">
        <v>76.191562623233054</v>
      </c>
      <c r="BF15" s="238">
        <v>69.041604300185796</v>
      </c>
      <c r="BG15" s="238">
        <v>67.104510942606794</v>
      </c>
      <c r="BH15" s="238">
        <v>67.578803289008519</v>
      </c>
      <c r="BI15" s="238">
        <v>68.160184293727212</v>
      </c>
      <c r="BJ15" s="238">
        <v>69.449958003164355</v>
      </c>
      <c r="BK15" s="238">
        <v>69.727098837151544</v>
      </c>
      <c r="BL15" s="238">
        <v>70.173242225552812</v>
      </c>
      <c r="BM15" s="238">
        <v>71.913815018753525</v>
      </c>
      <c r="BN15" s="238">
        <v>71.317468853174105</v>
      </c>
      <c r="BO15" s="238">
        <v>67.269650665018219</v>
      </c>
      <c r="BP15" s="238">
        <v>74.007356786495961</v>
      </c>
      <c r="BQ15" s="238">
        <v>79.452073325829474</v>
      </c>
      <c r="BR15" s="238">
        <v>83.952720995014516</v>
      </c>
      <c r="BS15" s="238">
        <v>86.661275668779794</v>
      </c>
      <c r="BT15" s="238">
        <v>89.743076198694439</v>
      </c>
      <c r="BU15" s="238">
        <v>82.903457748760616</v>
      </c>
      <c r="BV15" s="238">
        <v>82.020396973341832</v>
      </c>
      <c r="BW15" s="238">
        <v>83.595505461628377</v>
      </c>
      <c r="BX15" s="238">
        <v>92.936751285299863</v>
      </c>
      <c r="BY15" s="238">
        <v>94.594892413152778</v>
      </c>
      <c r="BZ15" s="238">
        <v>93.650538606391663</v>
      </c>
      <c r="CA15" s="238">
        <v>94.1244409592599</v>
      </c>
      <c r="CB15" s="238">
        <v>84.576025111779686</v>
      </c>
      <c r="CC15" s="238">
        <v>80.088685037725952</v>
      </c>
      <c r="CD15" s="238">
        <v>74.53868969662399</v>
      </c>
      <c r="CE15" s="238">
        <v>78.401733652372229</v>
      </c>
      <c r="CF15" s="238">
        <v>76.806795686487149</v>
      </c>
      <c r="CG15" s="238">
        <v>79.851206200898048</v>
      </c>
      <c r="CH15" s="238">
        <v>83.138583220232221</v>
      </c>
      <c r="CI15" s="238">
        <v>86.354631107534246</v>
      </c>
      <c r="CJ15" s="238">
        <v>88.678637439515228</v>
      </c>
      <c r="CK15" s="238">
        <v>88.583626909009894</v>
      </c>
      <c r="CL15" s="238">
        <v>90.614602317905039</v>
      </c>
      <c r="CM15" s="238">
        <v>93.560234806598956</v>
      </c>
      <c r="CN15" s="238">
        <v>98.23676223824117</v>
      </c>
      <c r="CO15" s="238">
        <v>99.664431859295689</v>
      </c>
      <c r="CP15" s="238">
        <v>97.755356554573268</v>
      </c>
      <c r="CQ15" s="238">
        <v>95.263596430199442</v>
      </c>
      <c r="CR15" s="238">
        <v>94.480411214116714</v>
      </c>
      <c r="CS15" s="238">
        <v>99.441474236504789</v>
      </c>
      <c r="CT15" s="238">
        <v>90.80065537275442</v>
      </c>
      <c r="CU15" s="238">
        <v>93.666611141986451</v>
      </c>
      <c r="CV15" s="238">
        <v>80.598932638518292</v>
      </c>
      <c r="CW15" s="238">
        <v>83.449238000470586</v>
      </c>
      <c r="CX15" s="238">
        <v>80.698977049180371</v>
      </c>
      <c r="CY15" s="238">
        <v>85.995895912214067</v>
      </c>
      <c r="CZ15" s="238">
        <v>90.17134648070801</v>
      </c>
      <c r="DA15" s="238">
        <v>84.171626185981154</v>
      </c>
      <c r="DB15" s="238">
        <v>82.890435090241979</v>
      </c>
      <c r="DC15" s="238">
        <v>86.716986053155892</v>
      </c>
      <c r="DD15" s="238">
        <v>75.577146458013132</v>
      </c>
      <c r="DE15" s="238">
        <v>58.976802724554759</v>
      </c>
      <c r="DF15" s="238">
        <v>55.679674541143392</v>
      </c>
      <c r="DG15" s="238">
        <v>55.32906531588749</v>
      </c>
      <c r="DH15" s="238">
        <v>56.878867211688011</v>
      </c>
      <c r="DI15" s="238">
        <v>50.753827573436688</v>
      </c>
      <c r="DJ15" s="238">
        <v>50.38364214757128</v>
      </c>
      <c r="DK15" s="238">
        <v>60.900536435016612</v>
      </c>
      <c r="DL15" s="238">
        <v>64.486206588675188</v>
      </c>
      <c r="DM15" s="238">
        <v>63.477978113412924</v>
      </c>
      <c r="DN15" s="238">
        <v>68.286702857587443</v>
      </c>
      <c r="DO15" s="238">
        <v>68.208638349135668</v>
      </c>
      <c r="DP15" s="238">
        <v>71.993489107318851</v>
      </c>
      <c r="DQ15" s="238">
        <v>68.608569741518835</v>
      </c>
      <c r="DR15" s="238">
        <v>70.229134978080282</v>
      </c>
      <c r="DS15" s="238">
        <v>76.216086081344542</v>
      </c>
      <c r="DT15" s="238">
        <v>73.488360198848596</v>
      </c>
      <c r="DU15" s="238">
        <v>73.692180126015089</v>
      </c>
      <c r="DV15" s="238">
        <v>78.445195366873193</v>
      </c>
      <c r="DW15" s="238">
        <v>80.578435126312513</v>
      </c>
      <c r="DX15" s="238">
        <v>76.697827938374644</v>
      </c>
      <c r="DY15" s="238">
        <v>74.812470213296294</v>
      </c>
      <c r="DZ15" s="238">
        <v>76.99987625267778</v>
      </c>
      <c r="EA15" s="238">
        <v>74.710738193167046</v>
      </c>
      <c r="EB15" s="238">
        <v>76.314986580235072</v>
      </c>
      <c r="EC15" s="238">
        <v>77.564128728928765</v>
      </c>
      <c r="ED15" s="238">
        <v>79.802589960976647</v>
      </c>
      <c r="EE15" s="238">
        <v>84.133364795993174</v>
      </c>
      <c r="EF15" s="238">
        <v>84.694934451067098</v>
      </c>
      <c r="EG15" s="238">
        <v>84.651789794904374</v>
      </c>
      <c r="EH15" s="238">
        <v>84.448482928790483</v>
      </c>
      <c r="EI15" s="238">
        <v>84.06171267095597</v>
      </c>
      <c r="EJ15" s="238">
        <v>83.49974275106031</v>
      </c>
      <c r="EK15" s="238">
        <v>80.865040959359405</v>
      </c>
      <c r="EL15" s="238">
        <v>78.324962852535805</v>
      </c>
      <c r="EM15" s="238">
        <v>71.288310211115913</v>
      </c>
      <c r="EN15" s="238">
        <v>66.311887438327688</v>
      </c>
      <c r="EO15" s="238">
        <v>71.285964624840148</v>
      </c>
      <c r="EP15" s="238">
        <v>71.647680550217231</v>
      </c>
      <c r="EQ15" s="238">
        <v>72.335706379623588</v>
      </c>
      <c r="ER15" s="238">
        <v>76.765943953294169</v>
      </c>
      <c r="ES15" s="238">
        <v>78.763334881716858</v>
      </c>
      <c r="ET15" s="238">
        <v>79.215859693727339</v>
      </c>
      <c r="EU15" s="238">
        <v>78.136434225768426</v>
      </c>
      <c r="EV15" s="238">
        <v>75.748725582939556</v>
      </c>
      <c r="EW15" s="238">
        <v>75.28195123811723</v>
      </c>
      <c r="EX15" s="238">
        <v>77.293700695785645</v>
      </c>
      <c r="EY15" s="238">
        <v>77.876728529575601</v>
      </c>
      <c r="EZ15" s="238">
        <v>77.935315163960993</v>
      </c>
      <c r="FA15" s="238">
        <v>77.427959738059414</v>
      </c>
      <c r="FB15" s="238">
        <v>79.104149117650394</v>
      </c>
      <c r="FC15" s="238">
        <v>80.477407360081614</v>
      </c>
      <c r="FD15" s="238">
        <v>82.309393552954845</v>
      </c>
      <c r="FE15" s="238">
        <v>85.893709684390373</v>
      </c>
      <c r="FF15" s="238">
        <v>88.928367424933242</v>
      </c>
      <c r="FG15" s="238">
        <v>87.565802669083865</v>
      </c>
      <c r="FH15" s="238">
        <v>90.835763121870926</v>
      </c>
      <c r="FI15" s="238">
        <v>88.06016626487127</v>
      </c>
      <c r="FJ15" s="238">
        <v>90.929383049054138</v>
      </c>
      <c r="FK15" s="238">
        <v>90.612845643711537</v>
      </c>
      <c r="FL15" s="238">
        <v>93.828324413837535</v>
      </c>
      <c r="FM15" s="238">
        <v>95.692861033282838</v>
      </c>
      <c r="FN15" s="238">
        <v>97.189728786148393</v>
      </c>
      <c r="FO15" s="238">
        <v>99.680965176463047</v>
      </c>
      <c r="FP15" s="238">
        <v>99.059976135918546</v>
      </c>
      <c r="FQ15" s="238">
        <v>103.68890437613909</v>
      </c>
      <c r="FR15" s="238">
        <v>102.74695753256746</v>
      </c>
      <c r="FS15" s="238">
        <v>99.178995562092908</v>
      </c>
      <c r="FT15" s="238">
        <v>101.84008683227697</v>
      </c>
      <c r="FU15" s="238">
        <v>103.24536687599931</v>
      </c>
      <c r="FV15" s="238">
        <v>100.17544703373596</v>
      </c>
      <c r="FW15" s="238">
        <v>104.4471149918035</v>
      </c>
      <c r="FX15" s="238">
        <v>103.59428268723889</v>
      </c>
      <c r="FY15" s="238">
        <v>103.56555029187666</v>
      </c>
      <c r="FZ15" s="238">
        <v>105.87067550670878</v>
      </c>
      <c r="GA15" s="238">
        <v>107.47092669173203</v>
      </c>
      <c r="GB15" s="238">
        <v>114.26405911955891</v>
      </c>
      <c r="GC15" s="238">
        <v>121.63834786286927</v>
      </c>
      <c r="GD15" s="238">
        <v>127.64225128478905</v>
      </c>
      <c r="GE15" s="238">
        <v>124.38291106022167</v>
      </c>
      <c r="GF15" s="238">
        <v>129.28121707494458</v>
      </c>
      <c r="GG15" s="238">
        <v>123.90770518006332</v>
      </c>
      <c r="GH15" s="238">
        <v>124.73876696081287</v>
      </c>
      <c r="GI15" s="238">
        <v>114.37651901464665</v>
      </c>
      <c r="GJ15" s="238">
        <v>109.52853371880128</v>
      </c>
      <c r="GK15" s="238">
        <v>118.36835572771059</v>
      </c>
      <c r="GL15" s="238">
        <v>126.11223598936182</v>
      </c>
      <c r="GM15" s="238">
        <v>122.22191077008483</v>
      </c>
      <c r="GN15" s="238">
        <v>111.98933572219808</v>
      </c>
      <c r="GO15" s="238">
        <v>111.23697171860553</v>
      </c>
      <c r="GP15" s="238">
        <v>115.42645978054523</v>
      </c>
      <c r="GQ15" s="238">
        <v>117.19101188633974</v>
      </c>
      <c r="GR15" s="238">
        <v>120.77495030127578</v>
      </c>
      <c r="GS15" s="238">
        <v>116.94120093844188</v>
      </c>
      <c r="GT15" s="238">
        <v>123.25892799279036</v>
      </c>
      <c r="GU15" s="238">
        <v>126.04020615548737</v>
      </c>
      <c r="GV15" s="238">
        <v>125.65807706422332</v>
      </c>
      <c r="GW15" s="238">
        <v>125.94479484669714</v>
      </c>
      <c r="GX15" s="238">
        <v>131.25433902832719</v>
      </c>
      <c r="GY15" s="238">
        <v>133.29725830019945</v>
      </c>
      <c r="GZ15" s="238">
        <v>134.54239053142823</v>
      </c>
      <c r="HA15" s="238">
        <v>139.71032369300548</v>
      </c>
      <c r="HB15" s="238">
        <v>142.64776093865879</v>
      </c>
      <c r="HC15" s="238">
        <v>143.71644663322738</v>
      </c>
      <c r="HD15" s="238">
        <v>143.93505451931063</v>
      </c>
      <c r="HE15" s="238">
        <v>142.43149012352086</v>
      </c>
      <c r="HF15" s="238">
        <v>141.69448724646875</v>
      </c>
      <c r="HG15" s="238">
        <v>141.96704445551399</v>
      </c>
      <c r="HH15" s="238">
        <v>147.06634250900123</v>
      </c>
      <c r="HI15" s="238">
        <v>153.44078944374129</v>
      </c>
      <c r="HJ15" s="238">
        <v>152.83407224390652</v>
      </c>
      <c r="HK15" s="238">
        <v>152.58289636778372</v>
      </c>
      <c r="HL15" s="238">
        <v>153.38688637767245</v>
      </c>
      <c r="HM15" s="238">
        <v>149.36208176346693</v>
      </c>
      <c r="HN15" s="238">
        <v>144.38983974048722</v>
      </c>
      <c r="HO15" s="238">
        <v>147.6813109500122</v>
      </c>
      <c r="HP15" s="238">
        <v>153.55572139611451</v>
      </c>
      <c r="HQ15" s="238">
        <v>151.22993943732686</v>
      </c>
      <c r="HR15" s="238">
        <v>154.92022154417432</v>
      </c>
      <c r="HS15" s="238">
        <v>157.44417713395984</v>
      </c>
      <c r="HT15" s="238">
        <v>147.66700951768439</v>
      </c>
      <c r="HU15" s="238">
        <v>152.42164866365644</v>
      </c>
      <c r="HV15" s="238">
        <v>139.03244438098397</v>
      </c>
      <c r="HW15" s="238">
        <v>151.82311409590793</v>
      </c>
      <c r="HX15" s="238">
        <v>158.55367918994514</v>
      </c>
      <c r="HY15" s="238">
        <v>163.73307510584809</v>
      </c>
      <c r="HZ15" s="238">
        <v>170.44146629513088</v>
      </c>
      <c r="IA15" s="238">
        <v>160.87627611782798</v>
      </c>
      <c r="IB15" s="238">
        <v>169.78885085109152</v>
      </c>
      <c r="IC15" s="238">
        <v>171.6835638794274</v>
      </c>
      <c r="ID15" s="238">
        <v>170.49424703521848</v>
      </c>
      <c r="IE15" s="238">
        <v>176.36972260067861</v>
      </c>
      <c r="IF15" s="238">
        <v>176.65351279412894</v>
      </c>
      <c r="IG15" s="238">
        <v>184.91139871179863</v>
      </c>
      <c r="IH15" s="238">
        <v>187.39487054513779</v>
      </c>
      <c r="II15" s="238">
        <v>186.9778805927495</v>
      </c>
      <c r="IJ15" s="238">
        <v>175.05992760844845</v>
      </c>
      <c r="IK15" s="238">
        <v>153.94548635093304</v>
      </c>
      <c r="IL15" s="238">
        <v>171.06459675136898</v>
      </c>
      <c r="IM15" s="252">
        <v>179.42171507265709</v>
      </c>
      <c r="IN15" s="252">
        <v>184.88766840760607</v>
      </c>
      <c r="IO15" s="252">
        <v>187.90462107758634</v>
      </c>
      <c r="IP15" s="252">
        <v>195.58941893736483</v>
      </c>
      <c r="IQ15" s="252">
        <v>196.58567467574295</v>
      </c>
      <c r="IR15" s="252">
        <v>202.1343983621577</v>
      </c>
      <c r="IS15" s="252">
        <v>203.0947070716901</v>
      </c>
      <c r="IT15" s="252">
        <v>202.77429019094018</v>
      </c>
    </row>
    <row r="16" spans="1:254" x14ac:dyDescent="0.35">
      <c r="A16" s="257" t="s">
        <v>50</v>
      </c>
      <c r="B16" s="238">
        <v>100</v>
      </c>
      <c r="C16" s="238">
        <v>121.40333623339933</v>
      </c>
      <c r="D16" s="238">
        <v>112.28562204311851</v>
      </c>
      <c r="E16" s="238">
        <v>131.79301820610814</v>
      </c>
      <c r="F16" s="238">
        <v>137.91735237581355</v>
      </c>
      <c r="G16" s="238">
        <v>124.56418625208988</v>
      </c>
      <c r="H16" s="238">
        <v>112.53806867431621</v>
      </c>
      <c r="I16" s="238">
        <v>122.97337175015956</v>
      </c>
      <c r="J16" s="238">
        <v>126.26074716975775</v>
      </c>
      <c r="K16" s="238">
        <v>136.76783251933762</v>
      </c>
      <c r="L16" s="238">
        <v>126.76558070394896</v>
      </c>
      <c r="M16" s="238">
        <v>123.3750170674563</v>
      </c>
      <c r="N16" s="238">
        <v>105.94389033598219</v>
      </c>
      <c r="O16" s="238">
        <v>104.38668528119692</v>
      </c>
      <c r="P16" s="238">
        <v>120.14881889169574</v>
      </c>
      <c r="Q16" s="238">
        <v>109.42350860888155</v>
      </c>
      <c r="R16" s="238">
        <v>103.84284099219985</v>
      </c>
      <c r="S16" s="238">
        <v>109.85416602111034</v>
      </c>
      <c r="T16" s="238">
        <v>119.40036234460879</v>
      </c>
      <c r="U16" s="238">
        <v>119.73462569672225</v>
      </c>
      <c r="V16" s="238">
        <v>109.72988839163565</v>
      </c>
      <c r="W16" s="238">
        <v>99.243326103595876</v>
      </c>
      <c r="X16" s="238">
        <v>80.849424342660541</v>
      </c>
      <c r="Y16" s="238">
        <v>85.679055567666978</v>
      </c>
      <c r="Z16" s="238">
        <v>95.343916148912641</v>
      </c>
      <c r="AA16" s="238">
        <v>107.47610362558967</v>
      </c>
      <c r="AB16" s="238">
        <v>111.05517269440092</v>
      </c>
      <c r="AC16" s="238">
        <v>114.49515525697787</v>
      </c>
      <c r="AD16" s="238">
        <v>120.53912417443847</v>
      </c>
      <c r="AE16" s="238">
        <v>115.74635070418766</v>
      </c>
      <c r="AF16" s="238">
        <v>105.22228320472752</v>
      </c>
      <c r="AG16" s="238">
        <v>86.931666631415197</v>
      </c>
      <c r="AH16" s="238">
        <v>76.894366648448212</v>
      </c>
      <c r="AI16" s="238">
        <v>81.192478425456869</v>
      </c>
      <c r="AJ16" s="238">
        <v>67.858173766074444</v>
      </c>
      <c r="AK16" s="238">
        <v>74.890824580544361</v>
      </c>
      <c r="AL16" s="238">
        <v>76.283417560111033</v>
      </c>
      <c r="AM16" s="238">
        <v>74.406417416517812</v>
      </c>
      <c r="AN16" s="238">
        <v>69.986923327617959</v>
      </c>
      <c r="AO16" s="238">
        <v>67.844019440677528</v>
      </c>
      <c r="AP16" s="238">
        <v>70.61436615051349</v>
      </c>
      <c r="AQ16" s="238">
        <v>81.124111570324516</v>
      </c>
      <c r="AR16" s="238">
        <v>79.333053758907198</v>
      </c>
      <c r="AS16" s="238">
        <v>84.584131131527414</v>
      </c>
      <c r="AT16" s="238">
        <v>88.552537125140347</v>
      </c>
      <c r="AU16" s="238">
        <v>96.771707533357116</v>
      </c>
      <c r="AV16" s="238">
        <v>95.318739038573</v>
      </c>
      <c r="AW16" s="238">
        <v>102.62117068707448</v>
      </c>
      <c r="AX16" s="238">
        <v>103.9957298912767</v>
      </c>
      <c r="AY16" s="238">
        <v>108.75503192255417</v>
      </c>
      <c r="AZ16" s="238">
        <v>112.98079301735395</v>
      </c>
      <c r="BA16" s="238">
        <v>117.83422648302574</v>
      </c>
      <c r="BB16" s="238">
        <v>120.40258346461435</v>
      </c>
      <c r="BC16" s="238">
        <v>110.0098264925826</v>
      </c>
      <c r="BD16" s="238">
        <v>107.51503287670333</v>
      </c>
      <c r="BE16" s="238">
        <v>111.74549136480073</v>
      </c>
      <c r="BF16" s="238">
        <v>116.44605191810066</v>
      </c>
      <c r="BG16" s="238">
        <v>120.89366003294711</v>
      </c>
      <c r="BH16" s="238">
        <v>128.23376386057183</v>
      </c>
      <c r="BI16" s="238">
        <v>128.09832120041233</v>
      </c>
      <c r="BJ16" s="238">
        <v>134.55315193498774</v>
      </c>
      <c r="BK16" s="238">
        <v>142.941161574777</v>
      </c>
      <c r="BL16" s="238">
        <v>145.90710129186363</v>
      </c>
      <c r="BM16" s="238">
        <v>159.16150918749651</v>
      </c>
      <c r="BN16" s="238">
        <v>149.81036138867719</v>
      </c>
      <c r="BO16" s="238">
        <v>147.39390334008547</v>
      </c>
      <c r="BP16" s="238">
        <v>165.70541574874738</v>
      </c>
      <c r="BQ16" s="238">
        <v>176.36142748257436</v>
      </c>
      <c r="BR16" s="238">
        <v>183.8207524244572</v>
      </c>
      <c r="BS16" s="238">
        <v>192.74336778411137</v>
      </c>
      <c r="BT16" s="238">
        <v>226.14375587815942</v>
      </c>
      <c r="BU16" s="238">
        <v>217.61615280349054</v>
      </c>
      <c r="BV16" s="238">
        <v>237.76085353499556</v>
      </c>
      <c r="BW16" s="238">
        <v>241.06321361128707</v>
      </c>
      <c r="BX16" s="238">
        <v>278.01636301290608</v>
      </c>
      <c r="BY16" s="238">
        <v>287.18296163578464</v>
      </c>
      <c r="BZ16" s="238">
        <v>281.19038524572301</v>
      </c>
      <c r="CA16" s="238">
        <v>289.56404052948409</v>
      </c>
      <c r="CB16" s="238">
        <v>244.16864287548083</v>
      </c>
      <c r="CC16" s="238">
        <v>251.91286053471009</v>
      </c>
      <c r="CD16" s="238">
        <v>260.52608443627219</v>
      </c>
      <c r="CE16" s="238">
        <v>266.49407120421643</v>
      </c>
      <c r="CF16" s="238">
        <v>271.34416357134393</v>
      </c>
      <c r="CG16" s="238">
        <v>292.11286133329315</v>
      </c>
      <c r="CH16" s="238">
        <v>298.11507286052102</v>
      </c>
      <c r="CI16" s="238">
        <v>323.01151716657023</v>
      </c>
      <c r="CJ16" s="238">
        <v>337.04369169767637</v>
      </c>
      <c r="CK16" s="238">
        <v>324.44086906171742</v>
      </c>
      <c r="CL16" s="238">
        <v>344.34043908131542</v>
      </c>
      <c r="CM16" s="238">
        <v>352.553023181024</v>
      </c>
      <c r="CN16" s="238">
        <v>399.74370311880642</v>
      </c>
      <c r="CO16" s="238">
        <v>406.29655597193118</v>
      </c>
      <c r="CP16" s="238">
        <v>408.21716886348753</v>
      </c>
      <c r="CQ16" s="238">
        <v>394.6086635311965</v>
      </c>
      <c r="CR16" s="238">
        <v>418.30177783307357</v>
      </c>
      <c r="CS16" s="238">
        <v>453.88164905552628</v>
      </c>
      <c r="CT16" s="238">
        <v>417.48071381136327</v>
      </c>
      <c r="CU16" s="238">
        <v>416.20348343446273</v>
      </c>
      <c r="CV16" s="238">
        <v>387.29200128528527</v>
      </c>
      <c r="CW16" s="238">
        <v>405.83803684491909</v>
      </c>
      <c r="CX16" s="238">
        <v>373.1417181914432</v>
      </c>
      <c r="CY16" s="238">
        <v>416.04697407888483</v>
      </c>
      <c r="CZ16" s="238">
        <v>451.50527189966164</v>
      </c>
      <c r="DA16" s="238">
        <v>414.92187334041193</v>
      </c>
      <c r="DB16" s="238">
        <v>391.83808103800152</v>
      </c>
      <c r="DC16" s="238">
        <v>377.58953391275026</v>
      </c>
      <c r="DD16" s="238">
        <v>311.40839904584516</v>
      </c>
      <c r="DE16" s="238">
        <v>241.83781904423472</v>
      </c>
      <c r="DF16" s="238">
        <v>230.5220200533758</v>
      </c>
      <c r="DG16" s="238">
        <v>214.75788818207383</v>
      </c>
      <c r="DH16" s="238">
        <v>228.79004105722876</v>
      </c>
      <c r="DI16" s="238">
        <v>220.78845209054271</v>
      </c>
      <c r="DJ16" s="238">
        <v>229.67149650172735</v>
      </c>
      <c r="DK16" s="238">
        <v>271.94156321798442</v>
      </c>
      <c r="DL16" s="238">
        <v>306.47971838862946</v>
      </c>
      <c r="DM16" s="238">
        <v>306.01765431112329</v>
      </c>
      <c r="DN16" s="238">
        <v>335.3764953811729</v>
      </c>
      <c r="DO16" s="238">
        <v>340.4725346239947</v>
      </c>
      <c r="DP16" s="238">
        <v>375.36368132729496</v>
      </c>
      <c r="DQ16" s="238">
        <v>380.51723052993361</v>
      </c>
      <c r="DR16" s="238">
        <v>408.26365579586354</v>
      </c>
      <c r="DS16" s="238">
        <v>436.82610999431012</v>
      </c>
      <c r="DT16" s="238">
        <v>412.28118839083476</v>
      </c>
      <c r="DU16" s="238">
        <v>436.03154883450554</v>
      </c>
      <c r="DV16" s="238">
        <v>469.84401529118924</v>
      </c>
      <c r="DW16" s="238">
        <v>479.52739129264143</v>
      </c>
      <c r="DX16" s="238">
        <v>468.49957983156264</v>
      </c>
      <c r="DY16" s="238">
        <v>463.43042544113467</v>
      </c>
      <c r="DZ16" s="238">
        <v>484.32404047894727</v>
      </c>
      <c r="EA16" s="238">
        <v>484.9674236558721</v>
      </c>
      <c r="EB16" s="238">
        <v>499.84094363046728</v>
      </c>
      <c r="EC16" s="238">
        <v>517.18290085179297</v>
      </c>
      <c r="ED16" s="238">
        <v>541.31823173227474</v>
      </c>
      <c r="EE16" s="238">
        <v>557.58322766539914</v>
      </c>
      <c r="EF16" s="238">
        <v>518.94206923928505</v>
      </c>
      <c r="EG16" s="238">
        <v>521.6715971614268</v>
      </c>
      <c r="EH16" s="238">
        <v>528.03954725939377</v>
      </c>
      <c r="EI16" s="238">
        <v>510.66294405703144</v>
      </c>
      <c r="EJ16" s="238">
        <v>515.68052700713474</v>
      </c>
      <c r="EK16" s="238">
        <v>508.93654018339078</v>
      </c>
      <c r="EL16" s="238">
        <v>497.66697297638274</v>
      </c>
      <c r="EM16" s="238">
        <v>473.2281618028436</v>
      </c>
      <c r="EN16" s="238">
        <v>420.04508284444302</v>
      </c>
      <c r="EO16" s="238">
        <v>465.67480601813725</v>
      </c>
      <c r="EP16" s="238">
        <v>458.61518445790762</v>
      </c>
      <c r="EQ16" s="238">
        <v>466.69238029379562</v>
      </c>
      <c r="ER16" s="238">
        <v>516.25465349125807</v>
      </c>
      <c r="ES16" s="238">
        <v>533.30472385609755</v>
      </c>
      <c r="ET16" s="238">
        <v>523.00914925565598</v>
      </c>
      <c r="EU16" s="238">
        <v>509.05664912946793</v>
      </c>
      <c r="EV16" s="238">
        <v>481.6921095602558</v>
      </c>
      <c r="EW16" s="238">
        <v>491.44277045929107</v>
      </c>
      <c r="EX16" s="238">
        <v>510.69779946323831</v>
      </c>
      <c r="EY16" s="238">
        <v>500.07099990262139</v>
      </c>
      <c r="EZ16" s="238">
        <v>508.25806237139977</v>
      </c>
      <c r="FA16" s="238">
        <v>503.02539149906488</v>
      </c>
      <c r="FB16" s="238">
        <v>497.54069774916371</v>
      </c>
      <c r="FC16" s="238">
        <v>525.89643204109677</v>
      </c>
      <c r="FD16" s="238">
        <v>530.60462367448679</v>
      </c>
      <c r="FE16" s="238">
        <v>539.19389835977779</v>
      </c>
      <c r="FF16" s="238">
        <v>550.21192960160386</v>
      </c>
      <c r="FG16" s="238">
        <v>537.93616900146424</v>
      </c>
      <c r="FH16" s="238">
        <v>508.2214397473719</v>
      </c>
      <c r="FI16" s="238">
        <v>460.68948504188666</v>
      </c>
      <c r="FJ16" s="238">
        <v>449.44990769636922</v>
      </c>
      <c r="FK16" s="238">
        <v>435.89428642657134</v>
      </c>
      <c r="FL16" s="238">
        <v>461.2809358018452</v>
      </c>
      <c r="FM16" s="238">
        <v>478.41201457808734</v>
      </c>
      <c r="FN16" s="238">
        <v>458.51592811477497</v>
      </c>
      <c r="FO16" s="238">
        <v>442.14006554446098</v>
      </c>
      <c r="FP16" s="238">
        <v>409.10626008591947</v>
      </c>
      <c r="FQ16" s="238">
        <v>404.92690772661933</v>
      </c>
      <c r="FR16" s="238">
        <v>439.66591355561656</v>
      </c>
      <c r="FS16" s="238">
        <v>446.69338075750068</v>
      </c>
      <c r="FT16" s="238">
        <v>461.87121579148362</v>
      </c>
      <c r="FU16" s="238">
        <v>475.02180148819525</v>
      </c>
      <c r="FV16" s="238">
        <v>486.437401436811</v>
      </c>
      <c r="FW16" s="238">
        <v>530.70896788273592</v>
      </c>
      <c r="FX16" s="238">
        <v>478.78254712917135</v>
      </c>
      <c r="FY16" s="238">
        <v>483.96338913690727</v>
      </c>
      <c r="FZ16" s="238">
        <v>464.82045535370128</v>
      </c>
      <c r="GA16" s="238">
        <v>436.19957878481944</v>
      </c>
      <c r="GB16" s="238">
        <v>441.98489257756762</v>
      </c>
      <c r="GC16" s="238">
        <v>459.65558604576086</v>
      </c>
      <c r="GD16" s="238">
        <v>446.17227992380549</v>
      </c>
      <c r="GE16" s="238">
        <v>464.93841243752047</v>
      </c>
      <c r="GF16" s="238">
        <v>445.12769894175767</v>
      </c>
      <c r="GG16" s="238">
        <v>441.70129978263577</v>
      </c>
      <c r="GH16" s="238">
        <v>415.3304683251053</v>
      </c>
      <c r="GI16" s="238">
        <v>369.39708716030896</v>
      </c>
      <c r="GJ16" s="238">
        <v>348.49276793869126</v>
      </c>
      <c r="GK16" s="238">
        <v>371.51659699915734</v>
      </c>
      <c r="GL16" s="238">
        <v>374.71972686491665</v>
      </c>
      <c r="GM16" s="238">
        <v>349.11757943784056</v>
      </c>
      <c r="GN16" s="238">
        <v>333.99687559078154</v>
      </c>
      <c r="GO16" s="238">
        <v>343.19833562131305</v>
      </c>
      <c r="GP16" s="238">
        <v>385.02655459467678</v>
      </c>
      <c r="GQ16" s="238">
        <v>406.27485400191824</v>
      </c>
      <c r="GR16" s="238">
        <v>383.96938039119851</v>
      </c>
      <c r="GS16" s="238">
        <v>423.74249505558475</v>
      </c>
      <c r="GT16" s="238">
        <v>438.92742366611981</v>
      </c>
      <c r="GU16" s="238">
        <v>439.34998703954221</v>
      </c>
      <c r="GV16" s="238">
        <v>432.6121589336496</v>
      </c>
      <c r="GW16" s="238">
        <v>474.15272317677068</v>
      </c>
      <c r="GX16" s="238">
        <v>433.22030393516002</v>
      </c>
      <c r="GY16" s="238">
        <v>438.77459716112799</v>
      </c>
      <c r="GZ16" s="238">
        <v>451.86031541009351</v>
      </c>
      <c r="HA16" s="238">
        <v>474.43723307729312</v>
      </c>
      <c r="HB16" s="238">
        <v>479.14766932630971</v>
      </c>
      <c r="HC16" s="238">
        <v>474.54778509059338</v>
      </c>
      <c r="HD16" s="238">
        <v>449.00956186358479</v>
      </c>
      <c r="HE16" s="238">
        <v>448.50714647556794</v>
      </c>
      <c r="HF16" s="238">
        <v>465.38405338700596</v>
      </c>
      <c r="HG16" s="238">
        <v>481.76927430804051</v>
      </c>
      <c r="HH16" s="238">
        <v>493.79973125114503</v>
      </c>
      <c r="HI16" s="238">
        <v>481.93150287652543</v>
      </c>
      <c r="HJ16" s="238">
        <v>456.54744500320362</v>
      </c>
      <c r="HK16" s="238">
        <v>471.90469959713141</v>
      </c>
      <c r="HL16" s="238">
        <v>510.19406218916259</v>
      </c>
      <c r="HM16" s="238">
        <v>505.6600086950512</v>
      </c>
      <c r="HN16" s="238">
        <v>491.5170264997318</v>
      </c>
      <c r="HO16" s="238">
        <v>499.67856056008395</v>
      </c>
      <c r="HP16" s="238">
        <v>441.47404971987589</v>
      </c>
      <c r="HQ16" s="238">
        <v>425.88209001575842</v>
      </c>
      <c r="HR16" s="238">
        <v>466.7933861129813</v>
      </c>
      <c r="HS16" s="238">
        <v>426.26548768018324</v>
      </c>
      <c r="HT16" s="238">
        <v>454.12283471936712</v>
      </c>
      <c r="HU16" s="238">
        <v>445.323158794292</v>
      </c>
      <c r="HV16" s="238">
        <v>439.04457503584331</v>
      </c>
      <c r="HW16" s="238">
        <v>499.83804445404724</v>
      </c>
      <c r="HX16" s="238">
        <v>486.15347623776535</v>
      </c>
      <c r="HY16" s="238">
        <v>482.08734128907167</v>
      </c>
      <c r="HZ16" s="238">
        <v>487.77220775156485</v>
      </c>
      <c r="IA16" s="238">
        <v>475.12884628387997</v>
      </c>
      <c r="IB16" s="238">
        <v>496.61885423574699</v>
      </c>
      <c r="IC16" s="238">
        <v>503.02556743117498</v>
      </c>
      <c r="ID16" s="238">
        <v>462.54762392273824</v>
      </c>
      <c r="IE16" s="238">
        <v>480.31068711599323</v>
      </c>
      <c r="IF16" s="238">
        <v>495.7967180366449</v>
      </c>
      <c r="IG16" s="238">
        <v>480.60425156670499</v>
      </c>
      <c r="IH16" s="238">
        <v>520.62884435046169</v>
      </c>
      <c r="II16" s="238">
        <v>494.74024610645</v>
      </c>
      <c r="IJ16" s="238">
        <v>437.62251655748099</v>
      </c>
      <c r="IK16" s="238">
        <v>277.98400902254673</v>
      </c>
      <c r="IL16" s="238">
        <v>295.99012593774006</v>
      </c>
      <c r="IM16" s="252">
        <v>310.00008468770022</v>
      </c>
      <c r="IN16" s="252">
        <v>322.33775177779114</v>
      </c>
      <c r="IO16" s="252">
        <v>337.77762514167097</v>
      </c>
      <c r="IP16" s="252">
        <v>312.91065130104954</v>
      </c>
      <c r="IQ16" s="252">
        <v>304.26267600117734</v>
      </c>
      <c r="IR16" s="252">
        <v>312.36607655374024</v>
      </c>
      <c r="IS16" s="252">
        <v>303.73315177689778</v>
      </c>
      <c r="IT16" s="252">
        <v>303.67983695101543</v>
      </c>
    </row>
    <row r="17" spans="1:254" x14ac:dyDescent="0.35">
      <c r="A17" s="257" t="s">
        <v>51</v>
      </c>
      <c r="B17" s="238">
        <v>100</v>
      </c>
      <c r="C17" s="238">
        <v>109.48137328545616</v>
      </c>
      <c r="D17" s="238">
        <v>107.82932727907587</v>
      </c>
      <c r="E17" s="238">
        <v>107.68578312361552</v>
      </c>
      <c r="F17" s="238">
        <v>115.2499328305073</v>
      </c>
      <c r="G17" s="238">
        <v>112.27483223620618</v>
      </c>
      <c r="H17" s="238">
        <v>103.70364221895444</v>
      </c>
      <c r="I17" s="238">
        <v>108.92326887311022</v>
      </c>
      <c r="J17" s="238">
        <v>110.12781393296794</v>
      </c>
      <c r="K17" s="238">
        <v>122.34394932668766</v>
      </c>
      <c r="L17" s="238">
        <v>115.41988664802119</v>
      </c>
      <c r="M17" s="238">
        <v>117.47372407818737</v>
      </c>
      <c r="N17" s="238">
        <v>104.48899282728217</v>
      </c>
      <c r="O17" s="238">
        <v>97.645626493801586</v>
      </c>
      <c r="P17" s="238">
        <v>102.5296324216995</v>
      </c>
      <c r="Q17" s="238">
        <v>92.547583166795306</v>
      </c>
      <c r="R17" s="238">
        <v>88.990604015599132</v>
      </c>
      <c r="S17" s="238">
        <v>95.726148799903385</v>
      </c>
      <c r="T17" s="238">
        <v>100.92132138881193</v>
      </c>
      <c r="U17" s="238">
        <v>98.67235854535177</v>
      </c>
      <c r="V17" s="238">
        <v>93.971138500138494</v>
      </c>
      <c r="W17" s="238">
        <v>83.480623920631032</v>
      </c>
      <c r="X17" s="238">
        <v>76.368336405485962</v>
      </c>
      <c r="Y17" s="238">
        <v>79.472595349835103</v>
      </c>
      <c r="Z17" s="238">
        <v>86.869955278656533</v>
      </c>
      <c r="AA17" s="238">
        <v>87.259651913431654</v>
      </c>
      <c r="AB17" s="238">
        <v>87.340137011288107</v>
      </c>
      <c r="AC17" s="238">
        <v>85.103283176879614</v>
      </c>
      <c r="AD17" s="238">
        <v>87.229279694535407</v>
      </c>
      <c r="AE17" s="238">
        <v>78.456631299920275</v>
      </c>
      <c r="AF17" s="238">
        <v>74.373665472533105</v>
      </c>
      <c r="AG17" s="238">
        <v>64.930644986835148</v>
      </c>
      <c r="AH17" s="238">
        <v>61.596046040002832</v>
      </c>
      <c r="AI17" s="238">
        <v>61.216491519484727</v>
      </c>
      <c r="AJ17" s="238">
        <v>54.246064654168514</v>
      </c>
      <c r="AK17" s="238">
        <v>59.551016421358931</v>
      </c>
      <c r="AL17" s="238">
        <v>62.60142824275416</v>
      </c>
      <c r="AM17" s="238">
        <v>55.294446382769806</v>
      </c>
      <c r="AN17" s="238">
        <v>52.246777711613404</v>
      </c>
      <c r="AO17" s="238">
        <v>51.42145567430935</v>
      </c>
      <c r="AP17" s="238">
        <v>51.498148536005033</v>
      </c>
      <c r="AQ17" s="238">
        <v>54.413748976154658</v>
      </c>
      <c r="AR17" s="238">
        <v>53.790164318098412</v>
      </c>
      <c r="AS17" s="238">
        <v>56.45253779451275</v>
      </c>
      <c r="AT17" s="238">
        <v>57.999669212717876</v>
      </c>
      <c r="AU17" s="238">
        <v>60.982882477303995</v>
      </c>
      <c r="AV17" s="238">
        <v>56.298871703048668</v>
      </c>
      <c r="AW17" s="238">
        <v>59.506162192899851</v>
      </c>
      <c r="AX17" s="238">
        <v>58.193717068645029</v>
      </c>
      <c r="AY17" s="238">
        <v>58.258432374127722</v>
      </c>
      <c r="AZ17" s="238">
        <v>59.843408668691211</v>
      </c>
      <c r="BA17" s="238">
        <v>60.608899885310592</v>
      </c>
      <c r="BB17" s="238">
        <v>60.237899513982221</v>
      </c>
      <c r="BC17" s="238">
        <v>60.707125319908222</v>
      </c>
      <c r="BD17" s="238">
        <v>60.202285299967713</v>
      </c>
      <c r="BE17" s="238">
        <v>61.560478935959949</v>
      </c>
      <c r="BF17" s="238">
        <v>59.867146199772328</v>
      </c>
      <c r="BG17" s="238">
        <v>59.450400924996181</v>
      </c>
      <c r="BH17" s="238">
        <v>58.629337052656744</v>
      </c>
      <c r="BI17" s="238">
        <v>57.920794259511425</v>
      </c>
      <c r="BJ17" s="238">
        <v>57.311462315728349</v>
      </c>
      <c r="BK17" s="238">
        <v>57.950012189239224</v>
      </c>
      <c r="BL17" s="238">
        <v>58.933105338480274</v>
      </c>
      <c r="BM17" s="238">
        <v>59.098320608774344</v>
      </c>
      <c r="BN17" s="238">
        <v>59.214781948608106</v>
      </c>
      <c r="BO17" s="238">
        <v>58.36912511620401</v>
      </c>
      <c r="BP17" s="238">
        <v>62.394149094185103</v>
      </c>
      <c r="BQ17" s="238">
        <v>63.612953452943401</v>
      </c>
      <c r="BR17" s="238">
        <v>65.670049808704121</v>
      </c>
      <c r="BS17" s="238">
        <v>64.404719320093079</v>
      </c>
      <c r="BT17" s="238">
        <v>66.292684590730104</v>
      </c>
      <c r="BU17" s="238">
        <v>65.579811566697686</v>
      </c>
      <c r="BV17" s="238">
        <v>68.842283324544354</v>
      </c>
      <c r="BW17" s="238">
        <v>68.93671007196879</v>
      </c>
      <c r="BX17" s="238">
        <v>69.258210969684811</v>
      </c>
      <c r="BY17" s="238">
        <v>70.227799285980595</v>
      </c>
      <c r="BZ17" s="238">
        <v>70.210630978626838</v>
      </c>
      <c r="CA17" s="238">
        <v>68.407908875468465</v>
      </c>
      <c r="CB17" s="238">
        <v>64.887219274399484</v>
      </c>
      <c r="CC17" s="238">
        <v>65.419568449141693</v>
      </c>
      <c r="CD17" s="238">
        <v>65.373702930962281</v>
      </c>
      <c r="CE17" s="238">
        <v>66.280583990902059</v>
      </c>
      <c r="CF17" s="238">
        <v>68.275906345091954</v>
      </c>
      <c r="CG17" s="238">
        <v>70.169742030633685</v>
      </c>
      <c r="CH17" s="238">
        <v>69.182883099368425</v>
      </c>
      <c r="CI17" s="238">
        <v>70.075249564924277</v>
      </c>
      <c r="CJ17" s="238">
        <v>72.323466006927248</v>
      </c>
      <c r="CK17" s="238">
        <v>70.062538780375064</v>
      </c>
      <c r="CL17" s="238">
        <v>70.449284228127155</v>
      </c>
      <c r="CM17" s="238">
        <v>71.702380893006719</v>
      </c>
      <c r="CN17" s="238">
        <v>75.160327616404359</v>
      </c>
      <c r="CO17" s="238">
        <v>73.480824139021976</v>
      </c>
      <c r="CP17" s="238">
        <v>70.080140266486708</v>
      </c>
      <c r="CQ17" s="238">
        <v>70.995025723791571</v>
      </c>
      <c r="CR17" s="238">
        <v>70.890756073047356</v>
      </c>
      <c r="CS17" s="238">
        <v>70.781532029074057</v>
      </c>
      <c r="CT17" s="238">
        <v>66.675973366509041</v>
      </c>
      <c r="CU17" s="238">
        <v>66.797772595944494</v>
      </c>
      <c r="CV17" s="238">
        <v>61.744392839376609</v>
      </c>
      <c r="CW17" s="238">
        <v>58.866722100725426</v>
      </c>
      <c r="CX17" s="238">
        <v>56.425428059431198</v>
      </c>
      <c r="CY17" s="238">
        <v>60.346616743049175</v>
      </c>
      <c r="CZ17" s="238">
        <v>61.598758050383992</v>
      </c>
      <c r="DA17" s="238">
        <v>56.31621262118599</v>
      </c>
      <c r="DB17" s="238">
        <v>55.597890888469621</v>
      </c>
      <c r="DC17" s="238">
        <v>58.993627600438238</v>
      </c>
      <c r="DD17" s="238">
        <v>55.798991273885456</v>
      </c>
      <c r="DE17" s="238">
        <v>50.448336151846007</v>
      </c>
      <c r="DF17" s="238">
        <v>46.933254435431373</v>
      </c>
      <c r="DG17" s="238">
        <v>43.864019803923405</v>
      </c>
      <c r="DH17" s="238">
        <v>43.642695865204203</v>
      </c>
      <c r="DI17" s="238">
        <v>39.46319403031486</v>
      </c>
      <c r="DJ17" s="238">
        <v>40.914144006128318</v>
      </c>
      <c r="DK17" s="238">
        <v>44.422136416938173</v>
      </c>
      <c r="DL17" s="238">
        <v>44.49400931789215</v>
      </c>
      <c r="DM17" s="238">
        <v>44.765159128285504</v>
      </c>
      <c r="DN17" s="238">
        <v>47.526070878715771</v>
      </c>
      <c r="DO17" s="238">
        <v>48.320898245854224</v>
      </c>
      <c r="DP17" s="238">
        <v>49.159203695528383</v>
      </c>
      <c r="DQ17" s="238">
        <v>47.88544027466213</v>
      </c>
      <c r="DR17" s="238">
        <v>49.788709194502481</v>
      </c>
      <c r="DS17" s="238">
        <v>52.85381811658312</v>
      </c>
      <c r="DT17" s="238">
        <v>52.515921795928683</v>
      </c>
      <c r="DU17" s="238">
        <v>54.987222236047096</v>
      </c>
      <c r="DV17" s="238">
        <v>58.646449327336832</v>
      </c>
      <c r="DW17" s="238">
        <v>60.6308741553934</v>
      </c>
      <c r="DX17" s="238">
        <v>59.670735145846542</v>
      </c>
      <c r="DY17" s="238">
        <v>56.765986695755579</v>
      </c>
      <c r="DZ17" s="238">
        <v>57.419185738924746</v>
      </c>
      <c r="EA17" s="238">
        <v>56.046221240805643</v>
      </c>
      <c r="EB17" s="238">
        <v>57.299292996189422</v>
      </c>
      <c r="EC17" s="238">
        <v>58.644896669639358</v>
      </c>
      <c r="ED17" s="238">
        <v>61.99013525845519</v>
      </c>
      <c r="EE17" s="238">
        <v>64.355550725269268</v>
      </c>
      <c r="EF17" s="238">
        <v>64.64071549216456</v>
      </c>
      <c r="EG17" s="238">
        <v>66.210255366802429</v>
      </c>
      <c r="EH17" s="238">
        <v>64.583585535135484</v>
      </c>
      <c r="EI17" s="238">
        <v>63.831193655255056</v>
      </c>
      <c r="EJ17" s="238">
        <v>64.725752901334317</v>
      </c>
      <c r="EK17" s="238">
        <v>62.866061687956929</v>
      </c>
      <c r="EL17" s="238">
        <v>61.800670705141606</v>
      </c>
      <c r="EM17" s="238">
        <v>57.898801957146532</v>
      </c>
      <c r="EN17" s="238">
        <v>57.158614179607085</v>
      </c>
      <c r="EO17" s="238">
        <v>61.281659789565843</v>
      </c>
      <c r="EP17" s="238">
        <v>63.047098485973436</v>
      </c>
      <c r="EQ17" s="238">
        <v>65.803423443574303</v>
      </c>
      <c r="ER17" s="238">
        <v>68.375856337456568</v>
      </c>
      <c r="ES17" s="238">
        <v>69.795459967539827</v>
      </c>
      <c r="ET17" s="238">
        <v>71.91090125475786</v>
      </c>
      <c r="EU17" s="238">
        <v>71.489705312614234</v>
      </c>
      <c r="EV17" s="238">
        <v>70.796498936366774</v>
      </c>
      <c r="EW17" s="238">
        <v>71.574139593100057</v>
      </c>
      <c r="EX17" s="238">
        <v>74.493076136907248</v>
      </c>
      <c r="EY17" s="238">
        <v>74.614402835081194</v>
      </c>
      <c r="EZ17" s="238">
        <v>75.046500455490289</v>
      </c>
      <c r="FA17" s="238">
        <v>73.098964980465681</v>
      </c>
      <c r="FB17" s="238">
        <v>73.202255853336951</v>
      </c>
      <c r="FC17" s="238">
        <v>72.848072292778852</v>
      </c>
      <c r="FD17" s="238">
        <v>74.67503932906898</v>
      </c>
      <c r="FE17" s="238">
        <v>78.039249646182213</v>
      </c>
      <c r="FF17" s="238">
        <v>82.267925186473988</v>
      </c>
      <c r="FG17" s="238">
        <v>81.417103621833405</v>
      </c>
      <c r="FH17" s="238">
        <v>84.686919908685368</v>
      </c>
      <c r="FI17" s="238">
        <v>83.13920259416426</v>
      </c>
      <c r="FJ17" s="238">
        <v>85.792547156006137</v>
      </c>
      <c r="FK17" s="238">
        <v>84.00268966092969</v>
      </c>
      <c r="FL17" s="238">
        <v>84.414045430500849</v>
      </c>
      <c r="FM17" s="238">
        <v>87.214681459368762</v>
      </c>
      <c r="FN17" s="238">
        <v>89.885227280537734</v>
      </c>
      <c r="FO17" s="238">
        <v>91.116769622801826</v>
      </c>
      <c r="FP17" s="238">
        <v>89.637537954596482</v>
      </c>
      <c r="FQ17" s="238">
        <v>91.540117767413562</v>
      </c>
      <c r="FR17" s="238">
        <v>92.539163107573415</v>
      </c>
      <c r="FS17" s="238">
        <v>91.957919589650402</v>
      </c>
      <c r="FT17" s="238">
        <v>95.180713211459718</v>
      </c>
      <c r="FU17" s="238">
        <v>97.171774490179402</v>
      </c>
      <c r="FV17" s="238">
        <v>97.285585098389646</v>
      </c>
      <c r="FW17" s="238">
        <v>102.35864884137195</v>
      </c>
      <c r="FX17" s="238">
        <v>104.23465011718578</v>
      </c>
      <c r="FY17" s="238">
        <v>107.58091538971124</v>
      </c>
      <c r="FZ17" s="238">
        <v>110.00982241012079</v>
      </c>
      <c r="GA17" s="238">
        <v>112.97468377647483</v>
      </c>
      <c r="GB17" s="238">
        <v>116.49772728722209</v>
      </c>
      <c r="GC17" s="238">
        <v>124.5516240102329</v>
      </c>
      <c r="GD17" s="238">
        <v>128.74469763964228</v>
      </c>
      <c r="GE17" s="238">
        <v>124.18766733766044</v>
      </c>
      <c r="GF17" s="238">
        <v>128.70714163435034</v>
      </c>
      <c r="GG17" s="238">
        <v>124.83921124978747</v>
      </c>
      <c r="GH17" s="238">
        <v>127.31407624251298</v>
      </c>
      <c r="GI17" s="238">
        <v>118.02001889447331</v>
      </c>
      <c r="GJ17" s="238">
        <v>114.68033244742753</v>
      </c>
      <c r="GK17" s="238">
        <v>123.61359425703762</v>
      </c>
      <c r="GL17" s="238">
        <v>129.33453300226833</v>
      </c>
      <c r="GM17" s="238">
        <v>122.69836728744718</v>
      </c>
      <c r="GN17" s="238">
        <v>116.22870635086956</v>
      </c>
      <c r="GO17" s="238">
        <v>115.54250190651194</v>
      </c>
      <c r="GP17" s="238">
        <v>117.76012323494686</v>
      </c>
      <c r="GQ17" s="238">
        <v>117.63794749548371</v>
      </c>
      <c r="GR17" s="238">
        <v>122.48515448900449</v>
      </c>
      <c r="GS17" s="238">
        <v>122.51504681935438</v>
      </c>
      <c r="GT17" s="238">
        <v>125.89345274975987</v>
      </c>
      <c r="GU17" s="238">
        <v>126.72570453806144</v>
      </c>
      <c r="GV17" s="238">
        <v>125.46698386773065</v>
      </c>
      <c r="GW17" s="238">
        <v>125.73432898548658</v>
      </c>
      <c r="GX17" s="238">
        <v>135.86018571861547</v>
      </c>
      <c r="GY17" s="238">
        <v>139.41974664680308</v>
      </c>
      <c r="GZ17" s="238">
        <v>138.36031157487179</v>
      </c>
      <c r="HA17" s="238">
        <v>145.62971409980346</v>
      </c>
      <c r="HB17" s="238">
        <v>144.37359698477729</v>
      </c>
      <c r="HC17" s="238">
        <v>142.95474709701398</v>
      </c>
      <c r="HD17" s="238">
        <v>139.23180707957928</v>
      </c>
      <c r="HE17" s="238">
        <v>138.70583343238056</v>
      </c>
      <c r="HF17" s="238">
        <v>136.39607273293842</v>
      </c>
      <c r="HG17" s="238">
        <v>135.4147815383626</v>
      </c>
      <c r="HH17" s="238">
        <v>140.34773968182165</v>
      </c>
      <c r="HI17" s="238">
        <v>145.27069693461274</v>
      </c>
      <c r="HJ17" s="238">
        <v>146.24264919935189</v>
      </c>
      <c r="HK17" s="238">
        <v>146.62675547051998</v>
      </c>
      <c r="HL17" s="238">
        <v>147.95292211864933</v>
      </c>
      <c r="HM17" s="238">
        <v>145.6611682885119</v>
      </c>
      <c r="HN17" s="238">
        <v>141.21697411683544</v>
      </c>
      <c r="HO17" s="238">
        <v>144.71482324911111</v>
      </c>
      <c r="HP17" s="238">
        <v>153.32720549295647</v>
      </c>
      <c r="HQ17" s="238">
        <v>153.85791830996246</v>
      </c>
      <c r="HR17" s="238">
        <v>157.98155374851586</v>
      </c>
      <c r="HS17" s="238">
        <v>164.41725880736681</v>
      </c>
      <c r="HT17" s="238">
        <v>155.66294801887864</v>
      </c>
      <c r="HU17" s="238">
        <v>158.67880275072872</v>
      </c>
      <c r="HV17" s="238">
        <v>141.62868736348207</v>
      </c>
      <c r="HW17" s="238">
        <v>153.61236435394454</v>
      </c>
      <c r="HX17" s="238">
        <v>159.80910938174054</v>
      </c>
      <c r="HY17" s="238">
        <v>163.34828748671336</v>
      </c>
      <c r="HZ17" s="238">
        <v>169.87694508354511</v>
      </c>
      <c r="IA17" s="238">
        <v>161.09120971095868</v>
      </c>
      <c r="IB17" s="238">
        <v>167.82919402243411</v>
      </c>
      <c r="IC17" s="238">
        <v>173.85360769145353</v>
      </c>
      <c r="ID17" s="238">
        <v>170.41155455930394</v>
      </c>
      <c r="IE17" s="238">
        <v>174.35929913570789</v>
      </c>
      <c r="IF17" s="238">
        <v>173.76434243000546</v>
      </c>
      <c r="IG17" s="238">
        <v>182.47808657061844</v>
      </c>
      <c r="IH17" s="238">
        <v>184.4569378371045</v>
      </c>
      <c r="II17" s="238">
        <v>185.90215602376912</v>
      </c>
      <c r="IJ17" s="238">
        <v>172.51688834840797</v>
      </c>
      <c r="IK17" s="238">
        <v>146.35699202006492</v>
      </c>
      <c r="IL17" s="238">
        <v>165.47454865595509</v>
      </c>
      <c r="IM17" s="252">
        <v>172.50015130489709</v>
      </c>
      <c r="IN17" s="252">
        <v>174.72075268541863</v>
      </c>
      <c r="IO17" s="252">
        <v>174.8184465230276</v>
      </c>
      <c r="IP17" s="252">
        <v>183.2167453387174</v>
      </c>
      <c r="IQ17" s="252">
        <v>180.40241883095462</v>
      </c>
      <c r="IR17" s="252">
        <v>188.19806425903383</v>
      </c>
      <c r="IS17" s="252">
        <v>185.44424801619388</v>
      </c>
      <c r="IT17" s="252">
        <v>184.89098869482979</v>
      </c>
    </row>
    <row r="18" spans="1:254" x14ac:dyDescent="0.35">
      <c r="A18" s="257" t="s">
        <v>52</v>
      </c>
      <c r="B18" s="238">
        <v>100</v>
      </c>
      <c r="C18" s="238">
        <v>121.68638137756199</v>
      </c>
      <c r="D18" s="238">
        <v>125.06017803552605</v>
      </c>
      <c r="E18" s="238">
        <v>143.06517644447976</v>
      </c>
      <c r="F18" s="238">
        <v>143.09348363729146</v>
      </c>
      <c r="G18" s="238">
        <v>144.80702489858874</v>
      </c>
      <c r="H18" s="238">
        <v>137.33597184426736</v>
      </c>
      <c r="I18" s="238">
        <v>131.85521640484245</v>
      </c>
      <c r="J18" s="238">
        <v>130.11516241810327</v>
      </c>
      <c r="K18" s="238">
        <v>133.10321893421067</v>
      </c>
      <c r="L18" s="238">
        <v>126.39469994290386</v>
      </c>
      <c r="M18" s="238">
        <v>122.61674850643649</v>
      </c>
      <c r="N18" s="238">
        <v>112.34237783444554</v>
      </c>
      <c r="O18" s="238">
        <v>109.81228332454666</v>
      </c>
      <c r="P18" s="238">
        <v>111.89343756714069</v>
      </c>
      <c r="Q18" s="238">
        <v>97.248555529457164</v>
      </c>
      <c r="R18" s="238">
        <v>88.103451804673782</v>
      </c>
      <c r="S18" s="238">
        <v>98.128579604944093</v>
      </c>
      <c r="T18" s="238">
        <v>99.011995418606219</v>
      </c>
      <c r="U18" s="238">
        <v>92.216285926321632</v>
      </c>
      <c r="V18" s="238">
        <v>89.212036873440582</v>
      </c>
      <c r="W18" s="238">
        <v>79.089213386074277</v>
      </c>
      <c r="X18" s="238">
        <v>70.246949005207441</v>
      </c>
      <c r="Y18" s="238">
        <v>76.685281390247539</v>
      </c>
      <c r="Z18" s="238">
        <v>84.499981100854399</v>
      </c>
      <c r="AA18" s="238">
        <v>87.300924196959286</v>
      </c>
      <c r="AB18" s="238">
        <v>83.918747825011621</v>
      </c>
      <c r="AC18" s="238">
        <v>84.734163630511716</v>
      </c>
      <c r="AD18" s="238">
        <v>87.188991818967821</v>
      </c>
      <c r="AE18" s="238">
        <v>79.045843236125094</v>
      </c>
      <c r="AF18" s="238">
        <v>76.563534015013545</v>
      </c>
      <c r="AG18" s="238">
        <v>71.467980718208295</v>
      </c>
      <c r="AH18" s="238">
        <v>62.588617758175126</v>
      </c>
      <c r="AI18" s="238">
        <v>62.592755330970874</v>
      </c>
      <c r="AJ18" s="238">
        <v>53.816526652695401</v>
      </c>
      <c r="AK18" s="238">
        <v>60.04390227998568</v>
      </c>
      <c r="AL18" s="238">
        <v>66.786001083444091</v>
      </c>
      <c r="AM18" s="238">
        <v>58.314501229140966</v>
      </c>
      <c r="AN18" s="238">
        <v>55.080008804609257</v>
      </c>
      <c r="AO18" s="238">
        <v>53.745487886788048</v>
      </c>
      <c r="AP18" s="238">
        <v>52.842475293260264</v>
      </c>
      <c r="AQ18" s="238">
        <v>60.660127454169995</v>
      </c>
      <c r="AR18" s="238">
        <v>60.863695616200275</v>
      </c>
      <c r="AS18" s="238">
        <v>62.361945979876836</v>
      </c>
      <c r="AT18" s="238">
        <v>66.195958133640858</v>
      </c>
      <c r="AU18" s="238">
        <v>69.325287052017529</v>
      </c>
      <c r="AV18" s="238">
        <v>67.494806273215701</v>
      </c>
      <c r="AW18" s="238">
        <v>73.317688962689473</v>
      </c>
      <c r="AX18" s="238">
        <v>73.477980421809534</v>
      </c>
      <c r="AY18" s="238">
        <v>74.253914919027807</v>
      </c>
      <c r="AZ18" s="238">
        <v>78.596953077255449</v>
      </c>
      <c r="BA18" s="238">
        <v>81.977868244991967</v>
      </c>
      <c r="BB18" s="238">
        <v>80.503580254333059</v>
      </c>
      <c r="BC18" s="238">
        <v>79.951015529483627</v>
      </c>
      <c r="BD18" s="238">
        <v>79.372766300591053</v>
      </c>
      <c r="BE18" s="238">
        <v>82.350001912229317</v>
      </c>
      <c r="BF18" s="238">
        <v>79.772134340000562</v>
      </c>
      <c r="BG18" s="238">
        <v>80.745303717193423</v>
      </c>
      <c r="BH18" s="238">
        <v>84.704232078483543</v>
      </c>
      <c r="BI18" s="238">
        <v>84.912596998760492</v>
      </c>
      <c r="BJ18" s="238">
        <v>90.761090870860286</v>
      </c>
      <c r="BK18" s="238">
        <v>90.526597583692052</v>
      </c>
      <c r="BL18" s="238">
        <v>90.535706962215897</v>
      </c>
      <c r="BM18" s="238">
        <v>95.924352857782523</v>
      </c>
      <c r="BN18" s="238">
        <v>95.380297529542275</v>
      </c>
      <c r="BO18" s="238">
        <v>93.583011836310604</v>
      </c>
      <c r="BP18" s="238">
        <v>100.14022711679466</v>
      </c>
      <c r="BQ18" s="238">
        <v>103.81812649926511</v>
      </c>
      <c r="BR18" s="238">
        <v>108.27835553597448</v>
      </c>
      <c r="BS18" s="238">
        <v>110.51740981862761</v>
      </c>
      <c r="BT18" s="238">
        <v>116.69710174166977</v>
      </c>
      <c r="BU18" s="238">
        <v>111.34131844724757</v>
      </c>
      <c r="BV18" s="238">
        <v>114.72856166231672</v>
      </c>
      <c r="BW18" s="238">
        <v>122.77226925380333</v>
      </c>
      <c r="BX18" s="238">
        <v>126.76820588518963</v>
      </c>
      <c r="BY18" s="238">
        <v>130.06119657907175</v>
      </c>
      <c r="BZ18" s="238">
        <v>139.58256077768965</v>
      </c>
      <c r="CA18" s="238">
        <v>143.00904414484145</v>
      </c>
      <c r="CB18" s="238">
        <v>132.47225890729862</v>
      </c>
      <c r="CC18" s="238">
        <v>130.84735003531864</v>
      </c>
      <c r="CD18" s="238">
        <v>130.76322141518202</v>
      </c>
      <c r="CE18" s="238">
        <v>133.89503464754395</v>
      </c>
      <c r="CF18" s="238">
        <v>135.34767032263116</v>
      </c>
      <c r="CG18" s="238">
        <v>141.42641373501897</v>
      </c>
      <c r="CH18" s="238">
        <v>144.12410805241203</v>
      </c>
      <c r="CI18" s="238">
        <v>154.21918725160768</v>
      </c>
      <c r="CJ18" s="238">
        <v>160.08076737451117</v>
      </c>
      <c r="CK18" s="238">
        <v>154.28192130417497</v>
      </c>
      <c r="CL18" s="238">
        <v>161.04725088210111</v>
      </c>
      <c r="CM18" s="238">
        <v>171.92099641972479</v>
      </c>
      <c r="CN18" s="238">
        <v>176.60941851046232</v>
      </c>
      <c r="CO18" s="238">
        <v>176.13942012522898</v>
      </c>
      <c r="CP18" s="238">
        <v>175.41031261319642</v>
      </c>
      <c r="CQ18" s="238">
        <v>170.59021998955717</v>
      </c>
      <c r="CR18" s="238">
        <v>176.53134862779532</v>
      </c>
      <c r="CS18" s="238">
        <v>176.02316652381515</v>
      </c>
      <c r="CT18" s="238">
        <v>162.93115703912244</v>
      </c>
      <c r="CU18" s="238">
        <v>160.13725662835125</v>
      </c>
      <c r="CV18" s="238">
        <v>138.46836010462658</v>
      </c>
      <c r="CW18" s="238">
        <v>145.502747564402</v>
      </c>
      <c r="CX18" s="238">
        <v>140.58009213102022</v>
      </c>
      <c r="CY18" s="238">
        <v>148.98202853661726</v>
      </c>
      <c r="CZ18" s="238">
        <v>155.14740659935759</v>
      </c>
      <c r="DA18" s="238">
        <v>137.69274856657211</v>
      </c>
      <c r="DB18" s="238">
        <v>134.37986855399166</v>
      </c>
      <c r="DC18" s="238">
        <v>135.3174214018037</v>
      </c>
      <c r="DD18" s="238">
        <v>109.90537272764708</v>
      </c>
      <c r="DE18" s="238">
        <v>90.536966001313985</v>
      </c>
      <c r="DF18" s="238">
        <v>83.081492741385858</v>
      </c>
      <c r="DG18" s="238">
        <v>79.275037551607767</v>
      </c>
      <c r="DH18" s="238">
        <v>79.930778934073544</v>
      </c>
      <c r="DI18" s="238">
        <v>74.053411620709227</v>
      </c>
      <c r="DJ18" s="238">
        <v>76.804968173461134</v>
      </c>
      <c r="DK18" s="238">
        <v>93.000442352252335</v>
      </c>
      <c r="DL18" s="238">
        <v>98.544509753946969</v>
      </c>
      <c r="DM18" s="238">
        <v>96.599626229009004</v>
      </c>
      <c r="DN18" s="238">
        <v>106.05176607596934</v>
      </c>
      <c r="DO18" s="238">
        <v>111.98905880630871</v>
      </c>
      <c r="DP18" s="238">
        <v>114.64350664362837</v>
      </c>
      <c r="DQ18" s="238">
        <v>114.41475271951325</v>
      </c>
      <c r="DR18" s="238">
        <v>114.7871925123043</v>
      </c>
      <c r="DS18" s="238">
        <v>120.89856791120737</v>
      </c>
      <c r="DT18" s="238">
        <v>123.46858014674169</v>
      </c>
      <c r="DU18" s="238">
        <v>125.10282947039839</v>
      </c>
      <c r="DV18" s="238">
        <v>135.81619031655231</v>
      </c>
      <c r="DW18" s="238">
        <v>139.98751674000553</v>
      </c>
      <c r="DX18" s="238">
        <v>129.81603677116414</v>
      </c>
      <c r="DY18" s="238">
        <v>129.29058537754798</v>
      </c>
      <c r="DZ18" s="238">
        <v>136.58187778217905</v>
      </c>
      <c r="EA18" s="238">
        <v>132.4058043093674</v>
      </c>
      <c r="EB18" s="238">
        <v>143.5599774376783</v>
      </c>
      <c r="EC18" s="238">
        <v>144.84327653245015</v>
      </c>
      <c r="ED18" s="238">
        <v>146.52301803788851</v>
      </c>
      <c r="EE18" s="238">
        <v>159.66671184943161</v>
      </c>
      <c r="EF18" s="238">
        <v>160.06077734224741</v>
      </c>
      <c r="EG18" s="238">
        <v>160.01903492149316</v>
      </c>
      <c r="EH18" s="238">
        <v>159.19202373114152</v>
      </c>
      <c r="EI18" s="238">
        <v>163.11352453989483</v>
      </c>
      <c r="EJ18" s="238">
        <v>161.07525179930548</v>
      </c>
      <c r="EK18" s="238">
        <v>152.09720025474627</v>
      </c>
      <c r="EL18" s="238">
        <v>146.13888834644638</v>
      </c>
      <c r="EM18" s="238">
        <v>129.55740488980459</v>
      </c>
      <c r="EN18" s="238">
        <v>119.06513733992026</v>
      </c>
      <c r="EO18" s="238">
        <v>131.21259475877659</v>
      </c>
      <c r="EP18" s="238">
        <v>129.90094007230815</v>
      </c>
      <c r="EQ18" s="238">
        <v>131.43028675530522</v>
      </c>
      <c r="ER18" s="238">
        <v>140.21018135566197</v>
      </c>
      <c r="ES18" s="238">
        <v>152.41347587913245</v>
      </c>
      <c r="ET18" s="238">
        <v>149.94498396369011</v>
      </c>
      <c r="EU18" s="238">
        <v>149.41705093884852</v>
      </c>
      <c r="EV18" s="238">
        <v>136.81541088870816</v>
      </c>
      <c r="EW18" s="238">
        <v>141.67348389413695</v>
      </c>
      <c r="EX18" s="238">
        <v>152.45400159209595</v>
      </c>
      <c r="EY18" s="238">
        <v>153.36825056800896</v>
      </c>
      <c r="EZ18" s="238">
        <v>155.98298108859726</v>
      </c>
      <c r="FA18" s="238">
        <v>152.86503503466412</v>
      </c>
      <c r="FB18" s="238">
        <v>155.70594053773516</v>
      </c>
      <c r="FC18" s="238">
        <v>159.1502828217981</v>
      </c>
      <c r="FD18" s="238">
        <v>166.36617881648525</v>
      </c>
      <c r="FE18" s="238">
        <v>173.35963796471628</v>
      </c>
      <c r="FF18" s="238">
        <v>173.51933885457927</v>
      </c>
      <c r="FG18" s="238">
        <v>173.04306916079034</v>
      </c>
      <c r="FH18" s="238">
        <v>174.91231617861018</v>
      </c>
      <c r="FI18" s="238">
        <v>163.64370083462651</v>
      </c>
      <c r="FJ18" s="238">
        <v>174.89854296048142</v>
      </c>
      <c r="FK18" s="238">
        <v>175.86816163250739</v>
      </c>
      <c r="FL18" s="238">
        <v>183.6843660846846</v>
      </c>
      <c r="FM18" s="238">
        <v>185.91614648058842</v>
      </c>
      <c r="FN18" s="238">
        <v>188.20046127676099</v>
      </c>
      <c r="FO18" s="238">
        <v>191.0345387959143</v>
      </c>
      <c r="FP18" s="238">
        <v>188.97409003799331</v>
      </c>
      <c r="FQ18" s="238">
        <v>200.58011479557882</v>
      </c>
      <c r="FR18" s="238">
        <v>200.5045987829366</v>
      </c>
      <c r="FS18" s="238">
        <v>202.52460673472063</v>
      </c>
      <c r="FT18" s="238">
        <v>208.62009994966721</v>
      </c>
      <c r="FU18" s="238">
        <v>206.73770218499945</v>
      </c>
      <c r="FV18" s="238">
        <v>202.89196472739442</v>
      </c>
      <c r="FW18" s="238">
        <v>205.35977646512617</v>
      </c>
      <c r="FX18" s="238">
        <v>205.44864092469825</v>
      </c>
      <c r="FY18" s="238">
        <v>203.14025835218098</v>
      </c>
      <c r="FZ18" s="238">
        <v>205.4285340288105</v>
      </c>
      <c r="GA18" s="238">
        <v>203.59048128021468</v>
      </c>
      <c r="GB18" s="238">
        <v>219.7902816248515</v>
      </c>
      <c r="GC18" s="238">
        <v>236.42138663202223</v>
      </c>
      <c r="GD18" s="238">
        <v>244.56599257397573</v>
      </c>
      <c r="GE18" s="238">
        <v>244.04028592677389</v>
      </c>
      <c r="GF18" s="238">
        <v>248.15481623633519</v>
      </c>
      <c r="GG18" s="238">
        <v>236.46254022961125</v>
      </c>
      <c r="GH18" s="238">
        <v>242.57962425928108</v>
      </c>
      <c r="GI18" s="238">
        <v>225.9674012579043</v>
      </c>
      <c r="GJ18" s="238">
        <v>219.27886828436695</v>
      </c>
      <c r="GK18" s="238">
        <v>231.19742391599337</v>
      </c>
      <c r="GL18" s="238">
        <v>245.44160307007482</v>
      </c>
      <c r="GM18" s="238">
        <v>238.96175982528993</v>
      </c>
      <c r="GN18" s="238">
        <v>224.24594371913795</v>
      </c>
      <c r="GO18" s="238">
        <v>224.45261097062445</v>
      </c>
      <c r="GP18" s="238">
        <v>230.38467472255596</v>
      </c>
      <c r="GQ18" s="238">
        <v>233.69173849956766</v>
      </c>
      <c r="GR18" s="238">
        <v>240.05201885432552</v>
      </c>
      <c r="GS18" s="238">
        <v>228.79421691594595</v>
      </c>
      <c r="GT18" s="238">
        <v>237.82334050676391</v>
      </c>
      <c r="GU18" s="238">
        <v>241.27604089216501</v>
      </c>
      <c r="GV18" s="238">
        <v>242.79011567400352</v>
      </c>
      <c r="GW18" s="238">
        <v>236.72124361133984</v>
      </c>
      <c r="GX18" s="238">
        <v>237.89062432271351</v>
      </c>
      <c r="GY18" s="238">
        <v>250.61155339332694</v>
      </c>
      <c r="GZ18" s="238">
        <v>256.26403771781474</v>
      </c>
      <c r="HA18" s="238">
        <v>260.98509162252913</v>
      </c>
      <c r="HB18" s="238">
        <v>266.1297410370712</v>
      </c>
      <c r="HC18" s="238">
        <v>276.12492110131177</v>
      </c>
      <c r="HD18" s="238">
        <v>278.49811066479987</v>
      </c>
      <c r="HE18" s="238">
        <v>276.41562434556977</v>
      </c>
      <c r="HF18" s="238">
        <v>274.72816555742401</v>
      </c>
      <c r="HG18" s="238">
        <v>275.32011439695106</v>
      </c>
      <c r="HH18" s="238">
        <v>282.91578523492421</v>
      </c>
      <c r="HI18" s="238">
        <v>286.57119656554619</v>
      </c>
      <c r="HJ18" s="238">
        <v>274.6539760256095</v>
      </c>
      <c r="HK18" s="238">
        <v>277.47837123533287</v>
      </c>
      <c r="HL18" s="238">
        <v>280.73795155098338</v>
      </c>
      <c r="HM18" s="238">
        <v>276.19792042482032</v>
      </c>
      <c r="HN18" s="238">
        <v>268.25607543095975</v>
      </c>
      <c r="HO18" s="238">
        <v>272.38551554143157</v>
      </c>
      <c r="HP18" s="238">
        <v>279.16761219692751</v>
      </c>
      <c r="HQ18" s="238">
        <v>277.0016933909688</v>
      </c>
      <c r="HR18" s="238">
        <v>283.70189787731454</v>
      </c>
      <c r="HS18" s="238">
        <v>283.08135530542461</v>
      </c>
      <c r="HT18" s="238">
        <v>262.44192698742728</v>
      </c>
      <c r="HU18" s="238">
        <v>260.55660579969208</v>
      </c>
      <c r="HV18" s="238">
        <v>246.15229198811062</v>
      </c>
      <c r="HW18" s="238">
        <v>258.46643453465947</v>
      </c>
      <c r="HX18" s="238">
        <v>267.2447320686129</v>
      </c>
      <c r="HY18" s="238">
        <v>271.95776479665676</v>
      </c>
      <c r="HZ18" s="238">
        <v>282.11013179329586</v>
      </c>
      <c r="IA18" s="238">
        <v>270.41870301470203</v>
      </c>
      <c r="IB18" s="238">
        <v>282.24411661420032</v>
      </c>
      <c r="IC18" s="238">
        <v>278.23770897427124</v>
      </c>
      <c r="ID18" s="238">
        <v>273.5409939157646</v>
      </c>
      <c r="IE18" s="238">
        <v>281.56478801537816</v>
      </c>
      <c r="IF18" s="238">
        <v>287.82020010076599</v>
      </c>
      <c r="IG18" s="238">
        <v>300.04954668730835</v>
      </c>
      <c r="IH18" s="238">
        <v>314.21114529154192</v>
      </c>
      <c r="II18" s="238">
        <v>313.57010291829607</v>
      </c>
      <c r="IJ18" s="238">
        <v>290.90511064649172</v>
      </c>
      <c r="IK18" s="238">
        <v>250.30544561057076</v>
      </c>
      <c r="IL18" s="238">
        <v>278.68126694039302</v>
      </c>
      <c r="IM18" s="252">
        <v>302.84068211568319</v>
      </c>
      <c r="IN18" s="252">
        <v>308.46089504878933</v>
      </c>
      <c r="IO18" s="252">
        <v>326.01865753845817</v>
      </c>
      <c r="IP18" s="252">
        <v>344.53925180457941</v>
      </c>
      <c r="IQ18" s="252">
        <v>346.27356783316782</v>
      </c>
      <c r="IR18" s="252">
        <v>341.52414821104213</v>
      </c>
      <c r="IS18" s="252">
        <v>343.16358959471768</v>
      </c>
      <c r="IT18" s="252">
        <v>328.58957505046106</v>
      </c>
    </row>
    <row r="19" spans="1:254" x14ac:dyDescent="0.35">
      <c r="A19" s="257" t="s">
        <v>53</v>
      </c>
      <c r="B19" s="238">
        <v>100</v>
      </c>
      <c r="C19" s="238">
        <v>116.924389443471</v>
      </c>
      <c r="D19" s="238">
        <v>120.81556975796727</v>
      </c>
      <c r="E19" s="238">
        <v>144.07449098365169</v>
      </c>
      <c r="F19" s="238">
        <v>142.70664396651233</v>
      </c>
      <c r="G19" s="238">
        <v>139.66952047421552</v>
      </c>
      <c r="H19" s="238">
        <v>131.56987880657732</v>
      </c>
      <c r="I19" s="238">
        <v>128.84171710841363</v>
      </c>
      <c r="J19" s="238">
        <v>138.14369473604202</v>
      </c>
      <c r="K19" s="238">
        <v>139.60017356368277</v>
      </c>
      <c r="L19" s="238">
        <v>133.79508169692488</v>
      </c>
      <c r="M19" s="238">
        <v>136.3097788827784</v>
      </c>
      <c r="N19" s="238">
        <v>123.15246170114888</v>
      </c>
      <c r="O19" s="238">
        <v>124.1977985801705</v>
      </c>
      <c r="P19" s="238">
        <v>124.83948995034282</v>
      </c>
      <c r="Q19" s="238">
        <v>115.22580493881939</v>
      </c>
      <c r="R19" s="238">
        <v>109.07181666763553</v>
      </c>
      <c r="S19" s="238">
        <v>114.72098143109517</v>
      </c>
      <c r="T19" s="238">
        <v>114.08655750827309</v>
      </c>
      <c r="U19" s="238">
        <v>113.1060938973159</v>
      </c>
      <c r="V19" s="238">
        <v>109.52685618334706</v>
      </c>
      <c r="W19" s="238">
        <v>99.033991525564574</v>
      </c>
      <c r="X19" s="238">
        <v>83.219282489390011</v>
      </c>
      <c r="Y19" s="238">
        <v>86.770815634818831</v>
      </c>
      <c r="Z19" s="238">
        <v>93.916989806454964</v>
      </c>
      <c r="AA19" s="238">
        <v>96.905424922121526</v>
      </c>
      <c r="AB19" s="238">
        <v>96.052733925531385</v>
      </c>
      <c r="AC19" s="238">
        <v>94.841830345439888</v>
      </c>
      <c r="AD19" s="238">
        <v>99.177935905323537</v>
      </c>
      <c r="AE19" s="238">
        <v>95.022681633850809</v>
      </c>
      <c r="AF19" s="238">
        <v>89.783852260673768</v>
      </c>
      <c r="AG19" s="238">
        <v>82.127035103170755</v>
      </c>
      <c r="AH19" s="238">
        <v>100</v>
      </c>
      <c r="AI19" s="238">
        <v>100</v>
      </c>
      <c r="AJ19" s="238">
        <v>100</v>
      </c>
      <c r="AK19" s="238">
        <v>100</v>
      </c>
      <c r="AL19" s="238">
        <v>100</v>
      </c>
      <c r="AM19" s="238">
        <v>100</v>
      </c>
      <c r="AN19" s="238">
        <v>100</v>
      </c>
      <c r="AO19" s="238">
        <v>100</v>
      </c>
      <c r="AP19" s="238">
        <v>100</v>
      </c>
      <c r="AQ19" s="238">
        <v>100</v>
      </c>
      <c r="AR19" s="238">
        <v>100</v>
      </c>
      <c r="AS19" s="238">
        <v>100</v>
      </c>
      <c r="AT19" s="238">
        <v>100</v>
      </c>
      <c r="AU19" s="238">
        <v>100</v>
      </c>
      <c r="AV19" s="238">
        <v>100</v>
      </c>
      <c r="AW19" s="238">
        <v>100</v>
      </c>
      <c r="AX19" s="238">
        <v>100</v>
      </c>
      <c r="AY19" s="238">
        <v>100</v>
      </c>
      <c r="AZ19" s="238">
        <v>100</v>
      </c>
      <c r="BA19" s="238">
        <v>100</v>
      </c>
      <c r="BB19" s="238">
        <v>100</v>
      </c>
      <c r="BC19" s="238">
        <v>100</v>
      </c>
      <c r="BD19" s="238">
        <v>100</v>
      </c>
      <c r="BE19" s="238">
        <v>100</v>
      </c>
      <c r="BF19" s="238">
        <v>100</v>
      </c>
      <c r="BG19" s="238">
        <v>100</v>
      </c>
      <c r="BH19" s="238">
        <v>100</v>
      </c>
      <c r="BI19" s="238">
        <v>100</v>
      </c>
      <c r="BJ19" s="238">
        <v>100</v>
      </c>
      <c r="BK19" s="238">
        <v>100</v>
      </c>
      <c r="BL19" s="238">
        <v>100</v>
      </c>
      <c r="BM19" s="238">
        <v>100</v>
      </c>
      <c r="BN19" s="238">
        <v>100</v>
      </c>
      <c r="BO19" s="238">
        <v>100</v>
      </c>
      <c r="BP19" s="238">
        <v>100</v>
      </c>
      <c r="BQ19" s="238">
        <v>100</v>
      </c>
      <c r="BR19" s="238">
        <v>100</v>
      </c>
      <c r="BS19" s="238">
        <v>100</v>
      </c>
      <c r="BT19" s="238">
        <v>100</v>
      </c>
      <c r="BU19" s="238">
        <v>100</v>
      </c>
      <c r="BV19" s="238">
        <v>100</v>
      </c>
      <c r="BW19" s="238">
        <v>100</v>
      </c>
      <c r="BX19" s="238">
        <v>100</v>
      </c>
      <c r="BY19" s="238">
        <v>100</v>
      </c>
      <c r="BZ19" s="238">
        <v>100</v>
      </c>
      <c r="CA19" s="238">
        <v>100</v>
      </c>
      <c r="CB19" s="238">
        <v>93.696886503773996</v>
      </c>
      <c r="CC19" s="238">
        <v>93.370765283946568</v>
      </c>
      <c r="CD19" s="238">
        <v>92.899758168912058</v>
      </c>
      <c r="CE19" s="238">
        <v>95.429630292519647</v>
      </c>
      <c r="CF19" s="238">
        <v>98.217057565058397</v>
      </c>
      <c r="CG19" s="238">
        <v>101.94170972067616</v>
      </c>
      <c r="CH19" s="238">
        <v>103.01620619118061</v>
      </c>
      <c r="CI19" s="238">
        <v>108.77510438769737</v>
      </c>
      <c r="CJ19" s="238">
        <v>113.05440982464386</v>
      </c>
      <c r="CK19" s="238">
        <v>111.25997159672961</v>
      </c>
      <c r="CL19" s="238">
        <v>115.12776438790215</v>
      </c>
      <c r="CM19" s="238">
        <v>122.97659048096844</v>
      </c>
      <c r="CN19" s="238">
        <v>127.50012912371753</v>
      </c>
      <c r="CO19" s="238">
        <v>128.70930715471064</v>
      </c>
      <c r="CP19" s="238">
        <v>121.43803691854227</v>
      </c>
      <c r="CQ19" s="238">
        <v>119.75582271785915</v>
      </c>
      <c r="CR19" s="238">
        <v>121.608022849867</v>
      </c>
      <c r="CS19" s="238">
        <v>124.34926020302819</v>
      </c>
      <c r="CT19" s="238">
        <v>118.23565857836813</v>
      </c>
      <c r="CU19" s="238">
        <v>118.89720937136195</v>
      </c>
      <c r="CV19" s="238">
        <v>101.42372328511395</v>
      </c>
      <c r="CW19" s="238">
        <v>101.88616567779449</v>
      </c>
      <c r="CX19" s="238">
        <v>98.656894228392773</v>
      </c>
      <c r="CY19" s="238">
        <v>103.89851228310353</v>
      </c>
      <c r="CZ19" s="238">
        <v>106.71598112794833</v>
      </c>
      <c r="DA19" s="238">
        <v>94.798161339220769</v>
      </c>
      <c r="DB19" s="238">
        <v>93.672344186394284</v>
      </c>
      <c r="DC19" s="238">
        <v>93.953439132137788</v>
      </c>
      <c r="DD19" s="238">
        <v>81.21595147722158</v>
      </c>
      <c r="DE19" s="238">
        <v>63.544554032537938</v>
      </c>
      <c r="DF19" s="238">
        <v>61.921898836713659</v>
      </c>
      <c r="DG19" s="238">
        <v>65.38873540551262</v>
      </c>
      <c r="DH19" s="238">
        <v>58.065834126971595</v>
      </c>
      <c r="DI19" s="238">
        <v>51.810294348810991</v>
      </c>
      <c r="DJ19" s="238">
        <v>54.192634498882235</v>
      </c>
      <c r="DK19" s="238">
        <v>63.29598565237179</v>
      </c>
      <c r="DL19" s="238">
        <v>67.063478836271315</v>
      </c>
      <c r="DM19" s="238">
        <v>65.423922520523476</v>
      </c>
      <c r="DN19" s="238">
        <v>71.239176684208417</v>
      </c>
      <c r="DO19" s="238">
        <v>75.30598708854528</v>
      </c>
      <c r="DP19" s="238">
        <v>79.521798687321905</v>
      </c>
      <c r="DQ19" s="238">
        <v>75.578727899371529</v>
      </c>
      <c r="DR19" s="238">
        <v>79.155408747086838</v>
      </c>
      <c r="DS19" s="238">
        <v>82.964430729741082</v>
      </c>
      <c r="DT19" s="238">
        <v>80.097065967460452</v>
      </c>
      <c r="DU19" s="238">
        <v>79.957772719301644</v>
      </c>
      <c r="DV19" s="238">
        <v>87.713042066087397</v>
      </c>
      <c r="DW19" s="238">
        <v>88.436651263489566</v>
      </c>
      <c r="DX19" s="238">
        <v>86.139215841226033</v>
      </c>
      <c r="DY19" s="238">
        <v>86.103372383973152</v>
      </c>
      <c r="DZ19" s="238">
        <v>90.642796046796789</v>
      </c>
      <c r="EA19" s="238">
        <v>87.028631974035321</v>
      </c>
      <c r="EB19" s="238">
        <v>92.461133591944318</v>
      </c>
      <c r="EC19" s="238">
        <v>98.179643567709093</v>
      </c>
      <c r="ED19" s="238">
        <v>98.973858351010094</v>
      </c>
      <c r="EE19" s="238">
        <v>105.14084852852451</v>
      </c>
      <c r="EF19" s="238">
        <v>105.90441358750969</v>
      </c>
      <c r="EG19" s="238">
        <v>107.76095614803312</v>
      </c>
      <c r="EH19" s="238">
        <v>105.90902935365837</v>
      </c>
      <c r="EI19" s="238">
        <v>112.20851336106395</v>
      </c>
      <c r="EJ19" s="238">
        <v>110.63238075163008</v>
      </c>
      <c r="EK19" s="238">
        <v>110.55180370571966</v>
      </c>
      <c r="EL19" s="238">
        <v>106.47196916148377</v>
      </c>
      <c r="EM19" s="238">
        <v>88.302692493602294</v>
      </c>
      <c r="EN19" s="238">
        <v>82.07988873675319</v>
      </c>
      <c r="EO19" s="238">
        <v>90.133420974297252</v>
      </c>
      <c r="EP19" s="238">
        <v>89.598312245966284</v>
      </c>
      <c r="EQ19" s="238">
        <v>87.437521642176932</v>
      </c>
      <c r="ER19" s="238">
        <v>96.26306331443817</v>
      </c>
      <c r="ES19" s="238">
        <v>101.92939198919883</v>
      </c>
      <c r="ET19" s="238">
        <v>103.79381033664414</v>
      </c>
      <c r="EU19" s="238">
        <v>102.96480109924923</v>
      </c>
      <c r="EV19" s="238">
        <v>95.40304093736529</v>
      </c>
      <c r="EW19" s="238">
        <v>96.309159987992842</v>
      </c>
      <c r="EX19" s="238">
        <v>101.41378157886119</v>
      </c>
      <c r="EY19" s="238">
        <v>103.1799850724266</v>
      </c>
      <c r="EZ19" s="238">
        <v>106.57185315125335</v>
      </c>
      <c r="FA19" s="238">
        <v>107.1609659528857</v>
      </c>
      <c r="FB19" s="238">
        <v>110.5979059133946</v>
      </c>
      <c r="FC19" s="238">
        <v>112.96187640991519</v>
      </c>
      <c r="FD19" s="238">
        <v>116.57436117386668</v>
      </c>
      <c r="FE19" s="238">
        <v>118.58823195159276</v>
      </c>
      <c r="FF19" s="238">
        <v>118.06373605652612</v>
      </c>
      <c r="FG19" s="238">
        <v>119.99979359868277</v>
      </c>
      <c r="FH19" s="238">
        <v>126.7802353021798</v>
      </c>
      <c r="FI19" s="238">
        <v>121.41683503152458</v>
      </c>
      <c r="FJ19" s="238">
        <v>126.14650698984826</v>
      </c>
      <c r="FK19" s="238">
        <v>125.41951614182358</v>
      </c>
      <c r="FL19" s="238">
        <v>131.68057236899858</v>
      </c>
      <c r="FM19" s="238">
        <v>137.1537377038816</v>
      </c>
      <c r="FN19" s="238">
        <v>142.25746588368472</v>
      </c>
      <c r="FO19" s="238">
        <v>144.31731923776201</v>
      </c>
      <c r="FP19" s="238">
        <v>142.22622598158799</v>
      </c>
      <c r="FQ19" s="238">
        <v>147.5242812479826</v>
      </c>
      <c r="FR19" s="238">
        <v>146.07760507070785</v>
      </c>
      <c r="FS19" s="238">
        <v>145.89692171336009</v>
      </c>
      <c r="FT19" s="238">
        <v>150.13876902231877</v>
      </c>
      <c r="FU19" s="238">
        <v>148.50313364692619</v>
      </c>
      <c r="FV19" s="238">
        <v>140.85680378150812</v>
      </c>
      <c r="FW19" s="238">
        <v>141.18182416084633</v>
      </c>
      <c r="FX19" s="238">
        <v>138.56933222061605</v>
      </c>
      <c r="FY19" s="238">
        <v>138.80637692066071</v>
      </c>
      <c r="FZ19" s="238">
        <v>148.30501724363188</v>
      </c>
      <c r="GA19" s="238">
        <v>149.27874060107766</v>
      </c>
      <c r="GB19" s="238">
        <v>163.32266467325661</v>
      </c>
      <c r="GC19" s="238">
        <v>172.48749647861669</v>
      </c>
      <c r="GD19" s="238">
        <v>178.28086934565766</v>
      </c>
      <c r="GE19" s="238">
        <v>172.09419443141212</v>
      </c>
      <c r="GF19" s="238">
        <v>174.49976395556087</v>
      </c>
      <c r="GG19" s="238">
        <v>168.56679975213601</v>
      </c>
      <c r="GH19" s="238">
        <v>174.22459583947963</v>
      </c>
      <c r="GI19" s="238">
        <v>162.0792560292598</v>
      </c>
      <c r="GJ19" s="238">
        <v>156.27382447145138</v>
      </c>
      <c r="GK19" s="238">
        <v>167.84169101486842</v>
      </c>
      <c r="GL19" s="238">
        <v>172.59163998412953</v>
      </c>
      <c r="GM19" s="238">
        <v>167.56097198893923</v>
      </c>
      <c r="GN19" s="238">
        <v>155.21717851793932</v>
      </c>
      <c r="GO19" s="238">
        <v>150.92524232212762</v>
      </c>
      <c r="GP19" s="238">
        <v>156.96761046741926</v>
      </c>
      <c r="GQ19" s="238">
        <v>155.48452650559798</v>
      </c>
      <c r="GR19" s="238">
        <v>159.08047143777833</v>
      </c>
      <c r="GS19" s="238">
        <v>151.18962506364647</v>
      </c>
      <c r="GT19" s="238">
        <v>160.45296077344446</v>
      </c>
      <c r="GU19" s="238">
        <v>165.02541339956807</v>
      </c>
      <c r="GV19" s="238">
        <v>165.80380902104403</v>
      </c>
      <c r="GW19" s="238">
        <v>163.16194303364475</v>
      </c>
      <c r="GX19" s="238">
        <v>158.50086410671497</v>
      </c>
      <c r="GY19" s="238">
        <v>169.24960222115735</v>
      </c>
      <c r="GZ19" s="238">
        <v>171.54871808774024</v>
      </c>
      <c r="HA19" s="238">
        <v>175.52658449523358</v>
      </c>
      <c r="HB19" s="238">
        <v>182.33179697124064</v>
      </c>
      <c r="HC19" s="238">
        <v>188.49941895652333</v>
      </c>
      <c r="HD19" s="238">
        <v>197.23589029280532</v>
      </c>
      <c r="HE19" s="238">
        <v>191.09143968305861</v>
      </c>
      <c r="HF19" s="238">
        <v>192.48095055686127</v>
      </c>
      <c r="HG19" s="238">
        <v>191.61406109838197</v>
      </c>
      <c r="HH19" s="238">
        <v>203.47307882575905</v>
      </c>
      <c r="HI19" s="238">
        <v>206.52348442692499</v>
      </c>
      <c r="HJ19" s="238">
        <v>203.90040468729333</v>
      </c>
      <c r="HK19" s="238">
        <v>205.17247573925525</v>
      </c>
      <c r="HL19" s="238">
        <v>211.00721797063881</v>
      </c>
      <c r="HM19" s="238">
        <v>203.56057503812482</v>
      </c>
      <c r="HN19" s="238">
        <v>194.50666536190064</v>
      </c>
      <c r="HO19" s="238">
        <v>202.00246382935796</v>
      </c>
      <c r="HP19" s="238">
        <v>202.9660037383095</v>
      </c>
      <c r="HQ19" s="238">
        <v>197.11311251884038</v>
      </c>
      <c r="HR19" s="238">
        <v>202.96958609874417</v>
      </c>
      <c r="HS19" s="238">
        <v>199.75724058022891</v>
      </c>
      <c r="HT19" s="238">
        <v>182.61539804787066</v>
      </c>
      <c r="HU19" s="238">
        <v>179.66736775178313</v>
      </c>
      <c r="HV19" s="238">
        <v>165.65369893918623</v>
      </c>
      <c r="HW19" s="238">
        <v>178.53292988423246</v>
      </c>
      <c r="HX19" s="238">
        <v>182.6830038124057</v>
      </c>
      <c r="HY19" s="238">
        <v>184.74140294989766</v>
      </c>
      <c r="HZ19" s="238">
        <v>199.06120149027211</v>
      </c>
      <c r="IA19" s="238">
        <v>189.18761936386511</v>
      </c>
      <c r="IB19" s="238">
        <v>197.44249530468591</v>
      </c>
      <c r="IC19" s="238">
        <v>194.27532296380411</v>
      </c>
      <c r="ID19" s="238">
        <v>188.42103145958228</v>
      </c>
      <c r="IE19" s="238">
        <v>193.36252111891633</v>
      </c>
      <c r="IF19" s="238">
        <v>198.88042499507972</v>
      </c>
      <c r="IG19" s="238">
        <v>204.59344006649479</v>
      </c>
      <c r="IH19" s="238">
        <v>205.54701616932905</v>
      </c>
      <c r="II19" s="238">
        <v>204.15735350418834</v>
      </c>
      <c r="IJ19" s="238">
        <v>187.71848683663865</v>
      </c>
      <c r="IK19" s="238">
        <v>151.86746805942801</v>
      </c>
      <c r="IL19" s="238">
        <v>166.86714087018393</v>
      </c>
      <c r="IM19" s="252">
        <v>180.37937572752227</v>
      </c>
      <c r="IN19" s="252">
        <v>183.63258296103356</v>
      </c>
      <c r="IO19" s="252">
        <v>181.76749799484972</v>
      </c>
      <c r="IP19" s="252">
        <v>192.41813337735246</v>
      </c>
      <c r="IQ19" s="252">
        <v>191.33979829457306</v>
      </c>
      <c r="IR19" s="252">
        <v>195.36019916351151</v>
      </c>
      <c r="IS19" s="252">
        <v>194.26537637919702</v>
      </c>
      <c r="IT19" s="252">
        <v>174.14625836931211</v>
      </c>
    </row>
    <row r="20" spans="1:254" x14ac:dyDescent="0.35">
      <c r="A20" s="257" t="s">
        <v>54</v>
      </c>
      <c r="B20" s="238">
        <v>100</v>
      </c>
      <c r="C20" s="238">
        <v>124.46085193431003</v>
      </c>
      <c r="D20" s="238">
        <v>132.63861677467315</v>
      </c>
      <c r="E20" s="238">
        <v>152.26774860655973</v>
      </c>
      <c r="F20" s="238">
        <v>160.64498570690353</v>
      </c>
      <c r="G20" s="238">
        <v>146.16689889207845</v>
      </c>
      <c r="H20" s="238">
        <v>136.0076200603487</v>
      </c>
      <c r="I20" s="238">
        <v>128.1576570714121</v>
      </c>
      <c r="J20" s="238">
        <v>132.14771833704566</v>
      </c>
      <c r="K20" s="238">
        <v>138.008440350082</v>
      </c>
      <c r="L20" s="238">
        <v>121.80262196771744</v>
      </c>
      <c r="M20" s="238">
        <v>119.82389094283781</v>
      </c>
      <c r="N20" s="238">
        <v>102.68064342855885</v>
      </c>
      <c r="O20" s="238">
        <v>110.7731941946567</v>
      </c>
      <c r="P20" s="238">
        <v>119.52237131739685</v>
      </c>
      <c r="Q20" s="238">
        <v>106.17944466638122</v>
      </c>
      <c r="R20" s="238">
        <v>103.12791135695596</v>
      </c>
      <c r="S20" s="238">
        <v>108.77204190374992</v>
      </c>
      <c r="T20" s="238">
        <v>121.6935750161154</v>
      </c>
      <c r="U20" s="238">
        <v>116.39735567536171</v>
      </c>
      <c r="V20" s="238">
        <v>103.82522574348329</v>
      </c>
      <c r="W20" s="238">
        <v>100.98580391937782</v>
      </c>
      <c r="X20" s="238">
        <v>89.981663185607957</v>
      </c>
      <c r="Y20" s="238">
        <v>104.8797704736088</v>
      </c>
      <c r="Z20" s="238">
        <v>116.0445214853921</v>
      </c>
      <c r="AA20" s="238">
        <v>122.19170142238644</v>
      </c>
      <c r="AB20" s="238">
        <v>137.75509700790542</v>
      </c>
      <c r="AC20" s="238">
        <v>130.5565306717578</v>
      </c>
      <c r="AD20" s="238">
        <v>143.41538117789588</v>
      </c>
      <c r="AE20" s="238">
        <v>148.23189763993545</v>
      </c>
      <c r="AF20" s="238">
        <v>143.91661008639645</v>
      </c>
      <c r="AG20" s="238">
        <v>123.11373332534794</v>
      </c>
      <c r="AH20" s="238">
        <v>113.46969463652667</v>
      </c>
      <c r="AI20" s="238">
        <v>117.0061053366444</v>
      </c>
      <c r="AJ20" s="238">
        <v>112.62675896048385</v>
      </c>
      <c r="AK20" s="238">
        <v>123.29431149957016</v>
      </c>
      <c r="AL20" s="238">
        <v>127.76007163057521</v>
      </c>
      <c r="AM20" s="238">
        <v>119.3448840076658</v>
      </c>
      <c r="AN20" s="238">
        <v>112.131127454271</v>
      </c>
      <c r="AO20" s="238">
        <v>117.31398331724621</v>
      </c>
      <c r="AP20" s="238">
        <v>111.96232156650299</v>
      </c>
      <c r="AQ20" s="238">
        <v>127.16726646716131</v>
      </c>
      <c r="AR20" s="238">
        <v>134.78698366860345</v>
      </c>
      <c r="AS20" s="238">
        <v>140.8644899454093</v>
      </c>
      <c r="AT20" s="238">
        <v>143.19373461184057</v>
      </c>
      <c r="AU20" s="238">
        <v>163.66272172911164</v>
      </c>
      <c r="AV20" s="238">
        <v>159.0052831505644</v>
      </c>
      <c r="AW20" s="238">
        <v>158.21429303368649</v>
      </c>
      <c r="AX20" s="238">
        <v>154.5434142099557</v>
      </c>
      <c r="AY20" s="238">
        <v>160.4714392247314</v>
      </c>
      <c r="AZ20" s="238">
        <v>170.07036107230772</v>
      </c>
      <c r="BA20" s="238">
        <v>182.06772988410094</v>
      </c>
      <c r="BB20" s="238">
        <v>199.64779657811516</v>
      </c>
      <c r="BC20" s="238">
        <v>182.68612821583207</v>
      </c>
      <c r="BD20" s="238">
        <v>173.99562225486932</v>
      </c>
      <c r="BE20" s="238">
        <v>178.19044609044846</v>
      </c>
      <c r="BF20" s="238">
        <v>174.14628451192539</v>
      </c>
      <c r="BG20" s="238">
        <v>182.37336936685921</v>
      </c>
      <c r="BH20" s="238">
        <v>193.551305271171</v>
      </c>
      <c r="BI20" s="238">
        <v>198.22623381977118</v>
      </c>
      <c r="BJ20" s="238">
        <v>196.61000188884549</v>
      </c>
      <c r="BK20" s="238">
        <v>199.62949997041721</v>
      </c>
      <c r="BL20" s="238">
        <v>209.06288416357069</v>
      </c>
      <c r="BM20" s="238">
        <v>235.33205442234598</v>
      </c>
      <c r="BN20" s="238">
        <v>220.94786910557968</v>
      </c>
      <c r="BO20" s="238">
        <v>209.53774950639647</v>
      </c>
      <c r="BP20" s="238">
        <v>219.79001689029124</v>
      </c>
      <c r="BQ20" s="238">
        <v>239.27714354847427</v>
      </c>
      <c r="BR20" s="238">
        <v>259.7559639984342</v>
      </c>
      <c r="BS20" s="238">
        <v>277.6837354571947</v>
      </c>
      <c r="BT20" s="238">
        <v>313.7001154375352</v>
      </c>
      <c r="BU20" s="238">
        <v>289.64120471797759</v>
      </c>
      <c r="BV20" s="238">
        <v>311.57323886177488</v>
      </c>
      <c r="BW20" s="238">
        <v>322.17566218251005</v>
      </c>
      <c r="BX20" s="238">
        <v>355.30352576103331</v>
      </c>
      <c r="BY20" s="238">
        <v>373.77672380368915</v>
      </c>
      <c r="BZ20" s="238">
        <v>362.91972975629352</v>
      </c>
      <c r="CA20" s="238">
        <v>385.55271488363411</v>
      </c>
      <c r="CB20" s="238">
        <v>330.26403257680926</v>
      </c>
      <c r="CC20" s="238">
        <v>327.81186696711563</v>
      </c>
      <c r="CD20" s="238">
        <v>352.14446874196051</v>
      </c>
      <c r="CE20" s="238">
        <v>355.43977228390389</v>
      </c>
      <c r="CF20" s="238">
        <v>347.99579175997138</v>
      </c>
      <c r="CG20" s="238">
        <v>373.94875121474308</v>
      </c>
      <c r="CH20" s="238">
        <v>388.07072082730929</v>
      </c>
      <c r="CI20" s="238">
        <v>409.99395307332918</v>
      </c>
      <c r="CJ20" s="238">
        <v>412.96356440642933</v>
      </c>
      <c r="CK20" s="238">
        <v>402.07796493471164</v>
      </c>
      <c r="CL20" s="238">
        <v>428.46758228570843</v>
      </c>
      <c r="CM20" s="238">
        <v>433.72870126836142</v>
      </c>
      <c r="CN20" s="238">
        <v>433.38205876727471</v>
      </c>
      <c r="CO20" s="238">
        <v>463.20769517762437</v>
      </c>
      <c r="CP20" s="238">
        <v>475.2592096387408</v>
      </c>
      <c r="CQ20" s="238">
        <v>453.90300679412076</v>
      </c>
      <c r="CR20" s="238">
        <v>473.91908231695209</v>
      </c>
      <c r="CS20" s="238">
        <v>504.9853758424432</v>
      </c>
      <c r="CT20" s="238">
        <v>482.04137163744872</v>
      </c>
      <c r="CU20" s="238">
        <v>498.22674516597829</v>
      </c>
      <c r="CV20" s="238">
        <v>415.67467549062434</v>
      </c>
      <c r="CW20" s="238">
        <v>425.08767525545039</v>
      </c>
      <c r="CX20" s="238">
        <v>399.31759984591207</v>
      </c>
      <c r="CY20" s="238">
        <v>416.37558552006021</v>
      </c>
      <c r="CZ20" s="238">
        <v>457.90626870674862</v>
      </c>
      <c r="DA20" s="238">
        <v>417.08710953633698</v>
      </c>
      <c r="DB20" s="238">
        <v>400.39059602296743</v>
      </c>
      <c r="DC20" s="238">
        <v>371.90977805539745</v>
      </c>
      <c r="DD20" s="238">
        <v>305.70408563272053</v>
      </c>
      <c r="DE20" s="238">
        <v>223.39824563039548</v>
      </c>
      <c r="DF20" s="238">
        <v>189.17001274895793</v>
      </c>
      <c r="DG20" s="238">
        <v>169.69515129327596</v>
      </c>
      <c r="DH20" s="238">
        <v>153.6717595789348</v>
      </c>
      <c r="DI20" s="238">
        <v>144.02116110099277</v>
      </c>
      <c r="DJ20" s="238">
        <v>163.12628178260888</v>
      </c>
      <c r="DK20" s="238">
        <v>202.79800155942107</v>
      </c>
      <c r="DL20" s="238">
        <v>232.77680986058536</v>
      </c>
      <c r="DM20" s="238">
        <v>223.25202781333908</v>
      </c>
      <c r="DN20" s="238">
        <v>251.02154472941498</v>
      </c>
      <c r="DO20" s="238">
        <v>263.63368829350981</v>
      </c>
      <c r="DP20" s="238">
        <v>280.77374859786437</v>
      </c>
      <c r="DQ20" s="238">
        <v>286.73080969099505</v>
      </c>
      <c r="DR20" s="238">
        <v>293.6704800913202</v>
      </c>
      <c r="DS20" s="238">
        <v>316.28414606076052</v>
      </c>
      <c r="DT20" s="238">
        <v>332.55367174607295</v>
      </c>
      <c r="DU20" s="238">
        <v>321.11462016611603</v>
      </c>
      <c r="DV20" s="238">
        <v>360.14255475549641</v>
      </c>
      <c r="DW20" s="238">
        <v>368.39391791993808</v>
      </c>
      <c r="DX20" s="238">
        <v>341.95783124979999</v>
      </c>
      <c r="DY20" s="238">
        <v>330.83639925195018</v>
      </c>
      <c r="DZ20" s="238">
        <v>351.65496072998781</v>
      </c>
      <c r="EA20" s="238">
        <v>347.803879294399</v>
      </c>
      <c r="EB20" s="238">
        <v>356.48365595635937</v>
      </c>
      <c r="EC20" s="238">
        <v>367.46250078892615</v>
      </c>
      <c r="ED20" s="238">
        <v>375.91620353774101</v>
      </c>
      <c r="EE20" s="238">
        <v>397.17122368273249</v>
      </c>
      <c r="EF20" s="238">
        <v>398.2799353721939</v>
      </c>
      <c r="EG20" s="238">
        <v>408.82672049908143</v>
      </c>
      <c r="EH20" s="238">
        <v>415.80463968952893</v>
      </c>
      <c r="EI20" s="238">
        <v>410.37323615949657</v>
      </c>
      <c r="EJ20" s="238">
        <v>396.80484645012865</v>
      </c>
      <c r="EK20" s="238">
        <v>388.92979460978563</v>
      </c>
      <c r="EL20" s="238">
        <v>392.6135596515378</v>
      </c>
      <c r="EM20" s="238">
        <v>340.76814959515377</v>
      </c>
      <c r="EN20" s="238">
        <v>296.22556466180509</v>
      </c>
      <c r="EO20" s="238">
        <v>323.23244301449529</v>
      </c>
      <c r="EP20" s="238">
        <v>327.16807540800033</v>
      </c>
      <c r="EQ20" s="238">
        <v>303.52652501093286</v>
      </c>
      <c r="ER20" s="238">
        <v>347.39231091770608</v>
      </c>
      <c r="ES20" s="238">
        <v>366.35259757784206</v>
      </c>
      <c r="ET20" s="238">
        <v>352.88911208798561</v>
      </c>
      <c r="EU20" s="238">
        <v>347.22703566157486</v>
      </c>
      <c r="EV20" s="238">
        <v>303.25938673423735</v>
      </c>
      <c r="EW20" s="238">
        <v>328.25102357365893</v>
      </c>
      <c r="EX20" s="238">
        <v>345.32784070473582</v>
      </c>
      <c r="EY20" s="238">
        <v>349.88766971545232</v>
      </c>
      <c r="EZ20" s="238">
        <v>357.18639157595737</v>
      </c>
      <c r="FA20" s="238">
        <v>353.36587206671305</v>
      </c>
      <c r="FB20" s="238">
        <v>354.06988604250159</v>
      </c>
      <c r="FC20" s="238">
        <v>371.502229593062</v>
      </c>
      <c r="FD20" s="238">
        <v>373.87000663740366</v>
      </c>
      <c r="FE20" s="238">
        <v>372.96211616877605</v>
      </c>
      <c r="FF20" s="238">
        <v>367.36001762330932</v>
      </c>
      <c r="FG20" s="238">
        <v>358.95505023984163</v>
      </c>
      <c r="FH20" s="238">
        <v>357.52091935150776</v>
      </c>
      <c r="FI20" s="238">
        <v>335.60948444300556</v>
      </c>
      <c r="FJ20" s="238">
        <v>333.35257301592384</v>
      </c>
      <c r="FK20" s="238">
        <v>329.94180933713557</v>
      </c>
      <c r="FL20" s="238">
        <v>351.85403328970671</v>
      </c>
      <c r="FM20" s="238">
        <v>368.43282649768571</v>
      </c>
      <c r="FN20" s="238">
        <v>355.44717782327763</v>
      </c>
      <c r="FO20" s="238">
        <v>345.22006599993625</v>
      </c>
      <c r="FP20" s="238">
        <v>315.68581598059319</v>
      </c>
      <c r="FQ20" s="238">
        <v>313.23208274268399</v>
      </c>
      <c r="FR20" s="238">
        <v>313.21790957221981</v>
      </c>
      <c r="FS20" s="238">
        <v>302.922656673662</v>
      </c>
      <c r="FT20" s="238">
        <v>336.53884664411891</v>
      </c>
      <c r="FU20" s="238">
        <v>341.70931138620108</v>
      </c>
      <c r="FV20" s="238">
        <v>330.85085689333846</v>
      </c>
      <c r="FW20" s="238">
        <v>332.48558911985504</v>
      </c>
      <c r="FX20" s="238">
        <v>327.20810555289273</v>
      </c>
      <c r="FY20" s="238">
        <v>327.52152275923299</v>
      </c>
      <c r="FZ20" s="238">
        <v>319.90504511815857</v>
      </c>
      <c r="GA20" s="238">
        <v>282.76986767643172</v>
      </c>
      <c r="GB20" s="238">
        <v>293.67559772871522</v>
      </c>
      <c r="GC20" s="238">
        <v>320.18395207596564</v>
      </c>
      <c r="GD20" s="238">
        <v>324.92895458954644</v>
      </c>
      <c r="GE20" s="238">
        <v>344.5457137806992</v>
      </c>
      <c r="GF20" s="238">
        <v>338.01394822177821</v>
      </c>
      <c r="GG20" s="238">
        <v>321.53399202389124</v>
      </c>
      <c r="GH20" s="238">
        <v>317.43619478713759</v>
      </c>
      <c r="GI20" s="238">
        <v>294.92368947844687</v>
      </c>
      <c r="GJ20" s="238">
        <v>282.84681558910859</v>
      </c>
      <c r="GK20" s="238">
        <v>298.86174315337877</v>
      </c>
      <c r="GL20" s="238">
        <v>303.265232624041</v>
      </c>
      <c r="GM20" s="238">
        <v>283.28407040467187</v>
      </c>
      <c r="GN20" s="238">
        <v>272.98082973980797</v>
      </c>
      <c r="GO20" s="238">
        <v>277.58333182732764</v>
      </c>
      <c r="GP20" s="238">
        <v>303.50982367076449</v>
      </c>
      <c r="GQ20" s="238">
        <v>306.1924802778662</v>
      </c>
      <c r="GR20" s="238">
        <v>296.03220370582051</v>
      </c>
      <c r="GS20" s="238">
        <v>295.20012587026542</v>
      </c>
      <c r="GT20" s="238">
        <v>298.50385926891857</v>
      </c>
      <c r="GU20" s="238">
        <v>308.23934855421965</v>
      </c>
      <c r="GV20" s="238">
        <v>312.07667351013794</v>
      </c>
      <c r="GW20" s="238">
        <v>323.19224993140739</v>
      </c>
      <c r="GX20" s="238">
        <v>325.20232533404101</v>
      </c>
      <c r="GY20" s="238">
        <v>355.86357297326282</v>
      </c>
      <c r="GZ20" s="238">
        <v>358.14540020024918</v>
      </c>
      <c r="HA20" s="238">
        <v>359.67273572655739</v>
      </c>
      <c r="HB20" s="238">
        <v>363.19145700024274</v>
      </c>
      <c r="HC20" s="238">
        <v>371.55922147274975</v>
      </c>
      <c r="HD20" s="238">
        <v>361.70607642621053</v>
      </c>
      <c r="HE20" s="238">
        <v>354.75381343430519</v>
      </c>
      <c r="HF20" s="238">
        <v>357.89750522977192</v>
      </c>
      <c r="HG20" s="238">
        <v>377.34356055709674</v>
      </c>
      <c r="HH20" s="238">
        <v>376.05165724071151</v>
      </c>
      <c r="HI20" s="238">
        <v>381.31758301492096</v>
      </c>
      <c r="HJ20" s="238">
        <v>369.60122700550687</v>
      </c>
      <c r="HK20" s="238">
        <v>383.77290772569239</v>
      </c>
      <c r="HL20" s="238">
        <v>405.27643519982553</v>
      </c>
      <c r="HM20" s="238">
        <v>400.16250056157008</v>
      </c>
      <c r="HN20" s="238">
        <v>380.11374941625314</v>
      </c>
      <c r="HO20" s="238">
        <v>371.15462801924997</v>
      </c>
      <c r="HP20" s="238">
        <v>358.40631574344877</v>
      </c>
      <c r="HQ20" s="238">
        <v>356.07189194647418</v>
      </c>
      <c r="HR20" s="238">
        <v>366.0522953739391</v>
      </c>
      <c r="HS20" s="238">
        <v>343.42572156796189</v>
      </c>
      <c r="HT20" s="238">
        <v>334.38519946296856</v>
      </c>
      <c r="HU20" s="238">
        <v>344.10104695931301</v>
      </c>
      <c r="HV20" s="238">
        <v>329.40590682662923</v>
      </c>
      <c r="HW20" s="238">
        <v>361.42914644352322</v>
      </c>
      <c r="HX20" s="238">
        <v>357.91373470993699</v>
      </c>
      <c r="HY20" s="238">
        <v>357.92613421638197</v>
      </c>
      <c r="HZ20" s="238">
        <v>369.0214774628592</v>
      </c>
      <c r="IA20" s="238">
        <v>373.04522329502561</v>
      </c>
      <c r="IB20" s="238">
        <v>395.04736412957476</v>
      </c>
      <c r="IC20" s="238">
        <v>406.22823026232845</v>
      </c>
      <c r="ID20" s="238">
        <v>385.40462528218313</v>
      </c>
      <c r="IE20" s="238">
        <v>402.66213128282004</v>
      </c>
      <c r="IF20" s="238">
        <v>412.63825892889588</v>
      </c>
      <c r="IG20" s="238">
        <v>419.90260945704392</v>
      </c>
      <c r="IH20" s="238">
        <v>439.54479677846672</v>
      </c>
      <c r="II20" s="238">
        <v>435.04904569180445</v>
      </c>
      <c r="IJ20" s="238">
        <v>378.56082379499838</v>
      </c>
      <c r="IK20" s="238">
        <v>291.70001323182589</v>
      </c>
      <c r="IL20" s="238">
        <v>317.50097357759972</v>
      </c>
      <c r="IM20" s="252">
        <v>334.59550465614217</v>
      </c>
      <c r="IN20" s="252">
        <v>333.97304223094557</v>
      </c>
      <c r="IO20" s="252">
        <v>320.14880044341015</v>
      </c>
      <c r="IP20" s="252">
        <v>318.24404430631455</v>
      </c>
      <c r="IQ20" s="252">
        <v>302.70992242973495</v>
      </c>
      <c r="IR20" s="252">
        <v>318.32927398376376</v>
      </c>
      <c r="IS20" s="252">
        <v>302.51722573491588</v>
      </c>
      <c r="IT20" s="252">
        <v>276.78854137629605</v>
      </c>
    </row>
    <row r="21" spans="1:254" x14ac:dyDescent="0.35">
      <c r="A21" s="257" t="s">
        <v>71</v>
      </c>
      <c r="B21" s="238">
        <v>100</v>
      </c>
      <c r="C21" s="238">
        <v>106.79879156663883</v>
      </c>
      <c r="D21" s="238">
        <v>105.49695370269912</v>
      </c>
      <c r="E21" s="238">
        <v>108.52491362329827</v>
      </c>
      <c r="F21" s="238">
        <v>111.80559931907197</v>
      </c>
      <c r="G21" s="238">
        <v>111.37657895435383</v>
      </c>
      <c r="H21" s="238">
        <v>108.18557335239878</v>
      </c>
      <c r="I21" s="238">
        <v>107.20689601084784</v>
      </c>
      <c r="J21" s="238">
        <v>108.21401057476918</v>
      </c>
      <c r="K21" s="238">
        <v>112.13360554472418</v>
      </c>
      <c r="L21" s="238">
        <v>108.78161701005861</v>
      </c>
      <c r="M21" s="238">
        <v>109.0956429518463</v>
      </c>
      <c r="N21" s="238">
        <v>105.22033235003067</v>
      </c>
      <c r="O21" s="238">
        <v>102.14646351271546</v>
      </c>
      <c r="P21" s="238">
        <v>104.18090216611574</v>
      </c>
      <c r="Q21" s="238">
        <v>98.608442698127163</v>
      </c>
      <c r="R21" s="238">
        <v>96.800888705964823</v>
      </c>
      <c r="S21" s="238">
        <v>101.11513507181316</v>
      </c>
      <c r="T21" s="238">
        <v>101.99802878921601</v>
      </c>
      <c r="U21" s="238">
        <v>100.3235382108129</v>
      </c>
      <c r="V21" s="238">
        <v>97.363350080177767</v>
      </c>
      <c r="W21" s="238">
        <v>91.995378622266742</v>
      </c>
      <c r="X21" s="238">
        <v>87.245610674592115</v>
      </c>
      <c r="Y21" s="238">
        <v>90.832254711372258</v>
      </c>
      <c r="Z21" s="238">
        <v>94.986616287339459</v>
      </c>
      <c r="AA21" s="238">
        <v>95.349436701745461</v>
      </c>
      <c r="AB21" s="238">
        <v>94.241932084951088</v>
      </c>
      <c r="AC21" s="238">
        <v>93.476024636899481</v>
      </c>
      <c r="AD21" s="238">
        <v>94.69058388972752</v>
      </c>
      <c r="AE21" s="238">
        <v>91.543519409522077</v>
      </c>
      <c r="AF21" s="238">
        <v>89.814800999872006</v>
      </c>
      <c r="AG21" s="238">
        <v>84.982017338402216</v>
      </c>
      <c r="AH21" s="238">
        <v>82.13534516950044</v>
      </c>
      <c r="AI21" s="238">
        <v>82.375655502166239</v>
      </c>
      <c r="AJ21" s="238">
        <v>77.342947857481931</v>
      </c>
      <c r="AK21" s="238">
        <v>80.811180101419538</v>
      </c>
      <c r="AL21" s="238">
        <v>83.015757134386945</v>
      </c>
      <c r="AM21" s="238">
        <v>79.242569402420301</v>
      </c>
      <c r="AN21" s="238">
        <v>77.189658055143639</v>
      </c>
      <c r="AO21" s="238">
        <v>76.612192778146721</v>
      </c>
      <c r="AP21" s="238">
        <v>75.823749987204693</v>
      </c>
      <c r="AQ21" s="238">
        <v>78.745348131217099</v>
      </c>
      <c r="AR21" s="238">
        <v>79.413628823950575</v>
      </c>
      <c r="AS21" s="238">
        <v>81.5378463662462</v>
      </c>
      <c r="AT21" s="238">
        <v>82.699687767992927</v>
      </c>
      <c r="AU21" s="238">
        <v>84.784656974654808</v>
      </c>
      <c r="AV21" s="238">
        <v>82.919712666745468</v>
      </c>
      <c r="AW21" s="238">
        <v>85.031083880912163</v>
      </c>
      <c r="AX21" s="238">
        <v>84.302989500017432</v>
      </c>
      <c r="AY21" s="238">
        <v>85.268975105030236</v>
      </c>
      <c r="AZ21" s="238">
        <v>87.323762600055062</v>
      </c>
      <c r="BA21" s="238">
        <v>88.737247261653948</v>
      </c>
      <c r="BB21" s="238">
        <v>89.086362948805188</v>
      </c>
      <c r="BC21" s="238">
        <v>88.445363171852932</v>
      </c>
      <c r="BD21" s="238">
        <v>87.620211880802145</v>
      </c>
      <c r="BE21" s="238">
        <v>88.489454569718362</v>
      </c>
      <c r="BF21" s="238">
        <v>87.727978851365734</v>
      </c>
      <c r="BG21" s="238">
        <v>87.966224798305561</v>
      </c>
      <c r="BH21" s="238">
        <v>88.237860401460082</v>
      </c>
      <c r="BI21" s="238">
        <v>88.045747111409554</v>
      </c>
      <c r="BJ21" s="238">
        <v>88.825996756962525</v>
      </c>
      <c r="BK21" s="238">
        <v>89.765426354623671</v>
      </c>
      <c r="BL21" s="238">
        <v>91.299363975687868</v>
      </c>
      <c r="BM21" s="238">
        <v>92.407414931590338</v>
      </c>
      <c r="BN21" s="238">
        <v>92.196617776545224</v>
      </c>
      <c r="BO21" s="238">
        <v>91.644458606600992</v>
      </c>
      <c r="BP21" s="238">
        <v>95.017980566609069</v>
      </c>
      <c r="BQ21" s="238">
        <v>96.97363195416527</v>
      </c>
      <c r="BR21" s="238">
        <v>98.579277727169298</v>
      </c>
      <c r="BS21" s="238">
        <v>98.818644075002254</v>
      </c>
      <c r="BT21" s="238">
        <v>102.20267471330227</v>
      </c>
      <c r="BU21" s="238">
        <v>100.40027658901495</v>
      </c>
      <c r="BV21" s="238">
        <v>102.58204699905495</v>
      </c>
      <c r="BW21" s="238">
        <v>103.95250906116816</v>
      </c>
      <c r="BX21" s="238">
        <v>105.0256335566477</v>
      </c>
      <c r="BY21" s="238">
        <v>105.94812557425286</v>
      </c>
      <c r="BZ21" s="238">
        <v>106.56342074385464</v>
      </c>
      <c r="CA21" s="238">
        <v>106.87507708290006</v>
      </c>
      <c r="CB21" s="238">
        <v>104.632924254163</v>
      </c>
      <c r="CC21" s="238">
        <v>104.76197883998235</v>
      </c>
      <c r="CD21" s="238">
        <v>105.73759100153187</v>
      </c>
      <c r="CE21" s="238">
        <v>107.25764798870594</v>
      </c>
      <c r="CF21" s="238">
        <v>108.2811563615742</v>
      </c>
      <c r="CG21" s="238">
        <v>109.94986636198051</v>
      </c>
      <c r="CH21" s="238">
        <v>110.50735275672639</v>
      </c>
      <c r="CI21" s="238">
        <v>111.94823090781398</v>
      </c>
      <c r="CJ21" s="238">
        <v>112.8420917844267</v>
      </c>
      <c r="CK21" s="238">
        <v>112.27167389237614</v>
      </c>
      <c r="CL21" s="238">
        <v>113.18798930989006</v>
      </c>
      <c r="CM21" s="238">
        <v>114.71423101046317</v>
      </c>
      <c r="CN21" s="238">
        <v>116.29569967933976</v>
      </c>
      <c r="CO21" s="238">
        <v>115.06372339302769</v>
      </c>
      <c r="CP21" s="238">
        <v>113.7922477012679</v>
      </c>
      <c r="CQ21" s="238">
        <v>114.16192176578578</v>
      </c>
      <c r="CR21" s="238">
        <v>115.09688451853071</v>
      </c>
      <c r="CS21" s="238">
        <v>116.30942944903293</v>
      </c>
      <c r="CT21" s="238">
        <v>114.25652464200408</v>
      </c>
      <c r="CU21" s="238">
        <v>113.87269110379729</v>
      </c>
      <c r="CV21" s="238">
        <v>109.96153301407894</v>
      </c>
      <c r="CW21" s="238">
        <v>109.97252258014855</v>
      </c>
      <c r="CX21" s="238">
        <v>108.22617414412687</v>
      </c>
      <c r="CY21" s="238">
        <v>110.8028091838836</v>
      </c>
      <c r="CZ21" s="238">
        <v>111.70872173471145</v>
      </c>
      <c r="DA21" s="238">
        <v>107.19380791221288</v>
      </c>
      <c r="DB21" s="238">
        <v>107.05098454462184</v>
      </c>
      <c r="DC21" s="238">
        <v>108.6220376308775</v>
      </c>
      <c r="DD21" s="238">
        <v>103.38296762326181</v>
      </c>
      <c r="DE21" s="238">
        <v>96.484881750107476</v>
      </c>
      <c r="DF21" s="238">
        <v>95.690186054217321</v>
      </c>
      <c r="DG21" s="238">
        <v>96.255882863323365</v>
      </c>
      <c r="DH21" s="238">
        <v>94.417693581722816</v>
      </c>
      <c r="DI21" s="238">
        <v>92.034078161963038</v>
      </c>
      <c r="DJ21" s="238">
        <v>93.651074833346911</v>
      </c>
      <c r="DK21" s="238">
        <v>97.622069717356482</v>
      </c>
      <c r="DL21" s="238">
        <v>100.14096164744664</v>
      </c>
      <c r="DM21" s="238">
        <v>101.27427748878316</v>
      </c>
      <c r="DN21" s="238">
        <v>105.75364134731225</v>
      </c>
      <c r="DO21" s="238">
        <v>107.44325085522253</v>
      </c>
      <c r="DP21" s="238">
        <v>110.07649307471158</v>
      </c>
      <c r="DQ21" s="238">
        <v>109.72761042983822</v>
      </c>
      <c r="DR21" s="238">
        <v>111.28586155127836</v>
      </c>
      <c r="DS21" s="238">
        <v>114.06723726133391</v>
      </c>
      <c r="DT21" s="238">
        <v>113.162788237752</v>
      </c>
      <c r="DU21" s="238">
        <v>113.62940964247174</v>
      </c>
      <c r="DV21" s="238">
        <v>117.17878330283153</v>
      </c>
      <c r="DW21" s="238">
        <v>118.04517374826102</v>
      </c>
      <c r="DX21" s="238">
        <v>114.72234256300516</v>
      </c>
      <c r="DY21" s="238">
        <v>114.1771537110303</v>
      </c>
      <c r="DZ21" s="238">
        <v>116.4517828448087</v>
      </c>
      <c r="EA21" s="238">
        <v>116.23687057375754</v>
      </c>
      <c r="EB21" s="238">
        <v>118.49044814597758</v>
      </c>
      <c r="EC21" s="238">
        <v>119.53124400878988</v>
      </c>
      <c r="ED21" s="238">
        <v>118.64844955047253</v>
      </c>
      <c r="EE21" s="238">
        <v>121.35513670551792</v>
      </c>
      <c r="EF21" s="238">
        <v>121.40531852513355</v>
      </c>
      <c r="EG21" s="238">
        <v>122.68761612019252</v>
      </c>
      <c r="EH21" s="238">
        <v>121.80972920784851</v>
      </c>
      <c r="EI21" s="238">
        <v>123.42513106589659</v>
      </c>
      <c r="EJ21" s="238">
        <v>124.07580283843906</v>
      </c>
      <c r="EK21" s="238">
        <v>122.32485468815099</v>
      </c>
      <c r="EL21" s="238">
        <v>122.65432580564131</v>
      </c>
      <c r="EM21" s="238">
        <v>118.69945785697303</v>
      </c>
      <c r="EN21" s="238">
        <v>116.68990476357462</v>
      </c>
      <c r="EO21" s="238">
        <v>120.39538040842824</v>
      </c>
      <c r="EP21" s="238">
        <v>119.92126771726369</v>
      </c>
      <c r="EQ21" s="238">
        <v>122.46852618667174</v>
      </c>
      <c r="ER21" s="238">
        <v>125.35867166010846</v>
      </c>
      <c r="ES21" s="238">
        <v>127.78811325856013</v>
      </c>
      <c r="ET21" s="238">
        <v>128.48530956014437</v>
      </c>
      <c r="EU21" s="238">
        <v>128.52440405576496</v>
      </c>
      <c r="EV21" s="238">
        <v>127.06358183526611</v>
      </c>
      <c r="EW21" s="238">
        <v>128.21834116374384</v>
      </c>
      <c r="EX21" s="238">
        <v>132.03440770324141</v>
      </c>
      <c r="EY21" s="238">
        <v>132.53091698812764</v>
      </c>
      <c r="EZ21" s="238">
        <v>133.15974298821862</v>
      </c>
      <c r="FA21" s="238">
        <v>132.70546457312366</v>
      </c>
      <c r="FB21" s="238">
        <v>133.94659561324545</v>
      </c>
      <c r="FC21" s="238">
        <v>134.61887141093032</v>
      </c>
      <c r="FD21" s="238">
        <v>135.63113035749086</v>
      </c>
      <c r="FE21" s="238">
        <v>138.26834240008031</v>
      </c>
      <c r="FF21" s="238">
        <v>140.70084474730356</v>
      </c>
      <c r="FG21" s="238">
        <v>141.98197069962939</v>
      </c>
      <c r="FH21" s="238">
        <v>142.76331968596426</v>
      </c>
      <c r="FI21" s="238">
        <v>139.04434876970808</v>
      </c>
      <c r="FJ21" s="238">
        <v>141.11118224020007</v>
      </c>
      <c r="FK21" s="238">
        <v>139.07787950806139</v>
      </c>
      <c r="FL21" s="238">
        <v>141.65258248012071</v>
      </c>
      <c r="FM21" s="238">
        <v>144.9154997338712</v>
      </c>
      <c r="FN21" s="238">
        <v>146.84676386118784</v>
      </c>
      <c r="FO21" s="238">
        <v>147.1702937195306</v>
      </c>
      <c r="FP21" s="238">
        <v>146.14189615433332</v>
      </c>
      <c r="FQ21" s="238">
        <v>148.33585751690669</v>
      </c>
      <c r="FR21" s="238">
        <v>149.26875343639645</v>
      </c>
      <c r="FS21" s="238">
        <v>149.43080127781266</v>
      </c>
      <c r="FT21" s="238">
        <v>152.97565895109153</v>
      </c>
      <c r="FU21" s="238">
        <v>154.46551707876193</v>
      </c>
      <c r="FV21" s="238">
        <v>154.88632089846942</v>
      </c>
      <c r="FW21" s="238">
        <v>158.17957166148611</v>
      </c>
      <c r="FX21" s="238">
        <v>159.00772274937671</v>
      </c>
      <c r="FY21" s="238">
        <v>160.09988142132127</v>
      </c>
      <c r="FZ21" s="238">
        <v>162.07592563778658</v>
      </c>
      <c r="GA21" s="238">
        <v>162.84026864661294</v>
      </c>
      <c r="GB21" s="238">
        <v>168.39398315352193</v>
      </c>
      <c r="GC21" s="238">
        <v>173.54793033694969</v>
      </c>
      <c r="GD21" s="238">
        <v>176.48922115460644</v>
      </c>
      <c r="GE21" s="238">
        <v>174.33747730261814</v>
      </c>
      <c r="GF21" s="238">
        <v>176.1164811573388</v>
      </c>
      <c r="GG21" s="238">
        <v>171.39030766209137</v>
      </c>
      <c r="GH21" s="238">
        <v>174.18399863856098</v>
      </c>
      <c r="GI21" s="238">
        <v>168.1171319707081</v>
      </c>
      <c r="GJ21" s="238">
        <v>165.49330618806158</v>
      </c>
      <c r="GK21" s="238">
        <v>171.77974797297082</v>
      </c>
      <c r="GL21" s="238">
        <v>175.18699380812475</v>
      </c>
      <c r="GM21" s="238">
        <v>171.47394743660701</v>
      </c>
      <c r="GN21" s="238">
        <v>168.4619594241158</v>
      </c>
      <c r="GO21" s="238">
        <v>168.03071510933529</v>
      </c>
      <c r="GP21" s="238">
        <v>170.74202748122283</v>
      </c>
      <c r="GQ21" s="238">
        <v>170.84078844671217</v>
      </c>
      <c r="GR21" s="238">
        <v>173.94226326054272</v>
      </c>
      <c r="GS21" s="238">
        <v>173.98907012734119</v>
      </c>
      <c r="GT21" s="238">
        <v>177.34964593789874</v>
      </c>
      <c r="GU21" s="238">
        <v>178.06527179276787</v>
      </c>
      <c r="GV21" s="238">
        <v>178.00746116067461</v>
      </c>
      <c r="GW21" s="238">
        <v>177.41390470127141</v>
      </c>
      <c r="GX21" s="238">
        <v>179.00904601679287</v>
      </c>
      <c r="GY21" s="238">
        <v>182.02556583227803</v>
      </c>
      <c r="GZ21" s="238">
        <v>181.69724608559713</v>
      </c>
      <c r="HA21" s="238">
        <v>186.62165289269799</v>
      </c>
      <c r="HB21" s="238">
        <v>187.31222710433391</v>
      </c>
      <c r="HC21" s="238">
        <v>187.48208761258147</v>
      </c>
      <c r="HD21" s="238">
        <v>186.98360241006426</v>
      </c>
      <c r="HE21" s="238">
        <v>185.92840970044685</v>
      </c>
      <c r="HF21" s="238">
        <v>185.59359336953602</v>
      </c>
      <c r="HG21" s="238">
        <v>185.91722575702693</v>
      </c>
      <c r="HH21" s="238">
        <v>188.02212898232605</v>
      </c>
      <c r="HI21" s="238">
        <v>191.15292931604145</v>
      </c>
      <c r="HJ21" s="238">
        <v>190.55848158342445</v>
      </c>
      <c r="HK21" s="238">
        <v>190.80756770656987</v>
      </c>
      <c r="HL21" s="238">
        <v>191.73803134432455</v>
      </c>
      <c r="HM21" s="238">
        <v>189.58101566059793</v>
      </c>
      <c r="HN21" s="238">
        <v>187.44740434548521</v>
      </c>
      <c r="HO21" s="238">
        <v>189.96265739417336</v>
      </c>
      <c r="HP21" s="238">
        <v>191.92326178206997</v>
      </c>
      <c r="HQ21" s="238">
        <v>191.07850503888778</v>
      </c>
      <c r="HR21" s="238">
        <v>193.21806772851687</v>
      </c>
      <c r="HS21" s="238">
        <v>193.96194950048212</v>
      </c>
      <c r="HT21" s="238">
        <v>188.74135255922124</v>
      </c>
      <c r="HU21" s="238">
        <v>189.6811172502876</v>
      </c>
      <c r="HV21" s="238">
        <v>183.48852956324845</v>
      </c>
      <c r="HW21" s="238">
        <v>190.24512292616123</v>
      </c>
      <c r="HX21" s="238">
        <v>193.2840426648647</v>
      </c>
      <c r="HY21" s="238">
        <v>195.9404817425922</v>
      </c>
      <c r="HZ21" s="238">
        <v>198.95153297202239</v>
      </c>
      <c r="IA21" s="238">
        <v>194.72101893606907</v>
      </c>
      <c r="IB21" s="238">
        <v>198.6348264442004</v>
      </c>
      <c r="IC21" s="238">
        <v>201.26560850476758</v>
      </c>
      <c r="ID21" s="238">
        <v>200.45203547044011</v>
      </c>
      <c r="IE21" s="238">
        <v>202.25922922728711</v>
      </c>
      <c r="IF21" s="238">
        <v>201.8358606352779</v>
      </c>
      <c r="IG21" s="238">
        <v>204.72054935590438</v>
      </c>
      <c r="IH21" s="238">
        <v>205.92405848688961</v>
      </c>
      <c r="II21" s="238">
        <v>206.70926321468266</v>
      </c>
      <c r="IJ21" s="238">
        <v>199.22442236544066</v>
      </c>
      <c r="IK21" s="238">
        <v>184.20408854880884</v>
      </c>
      <c r="IL21" s="238">
        <v>194.16754086201641</v>
      </c>
      <c r="IM21" s="252">
        <v>197.22390051140485</v>
      </c>
      <c r="IN21" s="252">
        <v>199.36803186017445</v>
      </c>
      <c r="IO21" s="252">
        <v>200.43414879028623</v>
      </c>
      <c r="IP21" s="252">
        <v>204.82941277391873</v>
      </c>
      <c r="IQ21" s="252">
        <v>203.72020830212099</v>
      </c>
      <c r="IR21" s="252">
        <v>231.21640777068785</v>
      </c>
      <c r="IS21" s="252">
        <v>229.96937947042565</v>
      </c>
      <c r="IT21" s="252">
        <v>227.55443014778012</v>
      </c>
    </row>
    <row r="22" spans="1:254" x14ac:dyDescent="0.35">
      <c r="A22" s="257" t="s">
        <v>72</v>
      </c>
      <c r="B22" s="238">
        <v>100</v>
      </c>
      <c r="C22" s="238">
        <v>106.1334002877629</v>
      </c>
      <c r="D22" s="238">
        <v>110.81634963343879</v>
      </c>
      <c r="E22" s="238">
        <v>117.19636656389686</v>
      </c>
      <c r="F22" s="238">
        <v>124.71979516866031</v>
      </c>
      <c r="G22" s="238">
        <v>124.37850289109923</v>
      </c>
      <c r="H22" s="238">
        <v>121.3508300471365</v>
      </c>
      <c r="I22" s="238">
        <v>122.55940346423112</v>
      </c>
      <c r="J22" s="238">
        <v>125.66114280034876</v>
      </c>
      <c r="K22" s="238">
        <v>130.60195104947627</v>
      </c>
      <c r="L22" s="238">
        <v>128.45602093507</v>
      </c>
      <c r="M22" s="238">
        <v>128.13902148577091</v>
      </c>
      <c r="N22" s="238">
        <v>123.4254488196414</v>
      </c>
      <c r="O22" s="238">
        <v>121.38976166526938</v>
      </c>
      <c r="P22" s="238">
        <v>124.14197787000271</v>
      </c>
      <c r="Q22" s="238">
        <v>119.58090421825467</v>
      </c>
      <c r="R22" s="238">
        <v>117.12912061768331</v>
      </c>
      <c r="S22" s="238">
        <v>118.97278586415449</v>
      </c>
      <c r="T22" s="238">
        <v>120.61374054897482</v>
      </c>
      <c r="U22" s="238">
        <v>117.40298145174062</v>
      </c>
      <c r="V22" s="238">
        <v>117.34356820348728</v>
      </c>
      <c r="W22" s="238">
        <v>113.07057097694073</v>
      </c>
      <c r="X22" s="238">
        <v>109.9305003349816</v>
      </c>
      <c r="Y22" s="238">
        <v>112.64200638344029</v>
      </c>
      <c r="Z22" s="238">
        <v>115.79764518806989</v>
      </c>
      <c r="AA22" s="238">
        <v>115.32118317277015</v>
      </c>
      <c r="AB22" s="238">
        <v>114.3017536788123</v>
      </c>
      <c r="AC22" s="238">
        <v>113.79361247369435</v>
      </c>
      <c r="AD22" s="238">
        <v>115.1981309337574</v>
      </c>
      <c r="AE22" s="238">
        <v>111.16243937302082</v>
      </c>
      <c r="AF22" s="238">
        <v>109.29421603131145</v>
      </c>
      <c r="AG22" s="238">
        <v>103.93256548198124</v>
      </c>
      <c r="AH22" s="238">
        <v>100.52581263610728</v>
      </c>
      <c r="AI22" s="238">
        <v>100.45681200022105</v>
      </c>
      <c r="AJ22" s="238">
        <v>94.808918039168177</v>
      </c>
      <c r="AK22" s="238">
        <v>97.70113794307747</v>
      </c>
      <c r="AL22" s="238">
        <v>100.4755881460612</v>
      </c>
      <c r="AM22" s="238">
        <v>95.993034378498251</v>
      </c>
      <c r="AN22" s="238">
        <v>93.629749683044736</v>
      </c>
      <c r="AO22" s="238">
        <v>92.667045515187397</v>
      </c>
      <c r="AP22" s="238">
        <v>92.109733471133495</v>
      </c>
      <c r="AQ22" s="238">
        <v>96.125491598443531</v>
      </c>
      <c r="AR22" s="238">
        <v>96.988524863272602</v>
      </c>
      <c r="AS22" s="238">
        <v>100.27666156586176</v>
      </c>
      <c r="AT22" s="238">
        <v>102.5755392947143</v>
      </c>
      <c r="AU22" s="238">
        <v>106.09811408808865</v>
      </c>
      <c r="AV22" s="238">
        <v>104.78105190992686</v>
      </c>
      <c r="AW22" s="238">
        <v>108.2503611547573</v>
      </c>
      <c r="AX22" s="238">
        <v>107.64168140509729</v>
      </c>
      <c r="AY22" s="238">
        <v>109.45430137748315</v>
      </c>
      <c r="AZ22" s="238">
        <v>113.92992912109929</v>
      </c>
      <c r="BA22" s="238">
        <v>116.21365315675197</v>
      </c>
      <c r="BB22" s="238">
        <v>118.32556618352257</v>
      </c>
      <c r="BC22" s="238">
        <v>118.16866399038618</v>
      </c>
      <c r="BD22" s="238">
        <v>117.62866178691714</v>
      </c>
      <c r="BE22" s="238">
        <v>120.79223485581454</v>
      </c>
      <c r="BF22" s="238">
        <v>119.10363902396087</v>
      </c>
      <c r="BG22" s="238">
        <v>118.10406335686484</v>
      </c>
      <c r="BH22" s="238">
        <v>117.24191544466316</v>
      </c>
      <c r="BI22" s="238">
        <v>117.66209920667526</v>
      </c>
      <c r="BJ22" s="238">
        <v>119.55513902790568</v>
      </c>
      <c r="BK22" s="238">
        <v>122.00363598387796</v>
      </c>
      <c r="BL22" s="238">
        <v>126.66417072861611</v>
      </c>
      <c r="BM22" s="238">
        <v>128.31784854946685</v>
      </c>
      <c r="BN22" s="238">
        <v>129.57207103712389</v>
      </c>
      <c r="BO22" s="238">
        <v>127.03091861759293</v>
      </c>
      <c r="BP22" s="238">
        <v>133.05787396642356</v>
      </c>
      <c r="BQ22" s="238">
        <v>136.29342251069184</v>
      </c>
      <c r="BR22" s="238">
        <v>137.8520825849763</v>
      </c>
      <c r="BS22" s="238">
        <v>139.84628140557686</v>
      </c>
      <c r="BT22" s="238">
        <v>147.30910901679914</v>
      </c>
      <c r="BU22" s="238">
        <v>146.58722011387351</v>
      </c>
      <c r="BV22" s="238">
        <v>147.31489674027335</v>
      </c>
      <c r="BW22" s="238">
        <v>149.65081518929816</v>
      </c>
      <c r="BX22" s="238">
        <v>151.48509794997062</v>
      </c>
      <c r="BY22" s="238">
        <v>155.36233233857777</v>
      </c>
      <c r="BZ22" s="238">
        <v>154.62273359255499</v>
      </c>
      <c r="CA22" s="238">
        <v>154.88534055398512</v>
      </c>
      <c r="CB22" s="238">
        <v>149.32389382062755</v>
      </c>
      <c r="CC22" s="238">
        <v>147.8829009479752</v>
      </c>
      <c r="CD22" s="238">
        <v>148.29221157860016</v>
      </c>
      <c r="CE22" s="238">
        <v>151.93626434232007</v>
      </c>
      <c r="CF22" s="238">
        <v>152.98152935039369</v>
      </c>
      <c r="CG22" s="238">
        <v>154.59620934952875</v>
      </c>
      <c r="CH22" s="238">
        <v>155.25562310975025</v>
      </c>
      <c r="CI22" s="238">
        <v>155.81647291887674</v>
      </c>
      <c r="CJ22" s="238">
        <v>157.10031609903382</v>
      </c>
      <c r="CK22" s="238">
        <v>156.84230526227583</v>
      </c>
      <c r="CL22" s="238">
        <v>157.87057440294018</v>
      </c>
      <c r="CM22" s="238">
        <v>159.53821568104249</v>
      </c>
      <c r="CN22" s="238">
        <v>160.79976793425672</v>
      </c>
      <c r="CO22" s="238">
        <v>158.90160565583406</v>
      </c>
      <c r="CP22" s="238">
        <v>157.78762044020283</v>
      </c>
      <c r="CQ22" s="238">
        <v>157.31391362822276</v>
      </c>
      <c r="CR22" s="238">
        <v>157.14621639816107</v>
      </c>
      <c r="CS22" s="238">
        <v>159.05511589258367</v>
      </c>
      <c r="CT22" s="238">
        <v>154.2915363122089</v>
      </c>
      <c r="CU22" s="238">
        <v>153.69360054887792</v>
      </c>
      <c r="CV22" s="238">
        <v>149.28406245546196</v>
      </c>
      <c r="CW22" s="238">
        <v>148.67842347072775</v>
      </c>
      <c r="CX22" s="238">
        <v>145.188151320375</v>
      </c>
      <c r="CY22" s="238">
        <v>147.94288619530556</v>
      </c>
      <c r="CZ22" s="238">
        <v>147.04749047560449</v>
      </c>
      <c r="DA22" s="238">
        <v>140.47597680001019</v>
      </c>
      <c r="DB22" s="238">
        <v>139.35217053676206</v>
      </c>
      <c r="DC22" s="238">
        <v>141.18501583588278</v>
      </c>
      <c r="DD22" s="238">
        <v>137.06691606632663</v>
      </c>
      <c r="DE22" s="238">
        <v>130.17470374747904</v>
      </c>
      <c r="DF22" s="238">
        <v>129.81598220503892</v>
      </c>
      <c r="DG22" s="238">
        <v>130.34609112311679</v>
      </c>
      <c r="DH22" s="238">
        <v>131.28894832638127</v>
      </c>
      <c r="DI22" s="238">
        <v>125.00133602812124</v>
      </c>
      <c r="DJ22" s="238">
        <v>124.65946439174928</v>
      </c>
      <c r="DK22" s="238">
        <v>133.84824218699674</v>
      </c>
      <c r="DL22" s="238">
        <v>135.76579268394283</v>
      </c>
      <c r="DM22" s="238">
        <v>136.92584929275213</v>
      </c>
      <c r="DN22" s="238">
        <v>142.27778869821481</v>
      </c>
      <c r="DO22" s="238">
        <v>151.33417473997429</v>
      </c>
      <c r="DP22" s="238">
        <v>152.11311736853844</v>
      </c>
      <c r="DQ22" s="238">
        <v>147.28996826610924</v>
      </c>
      <c r="DR22" s="238">
        <v>147.03324787805548</v>
      </c>
      <c r="DS22" s="238">
        <v>151.67157787964072</v>
      </c>
      <c r="DT22" s="238">
        <v>153.3969063937449</v>
      </c>
      <c r="DU22" s="238">
        <v>156.82363870312136</v>
      </c>
      <c r="DV22" s="238">
        <v>166.3843105818105</v>
      </c>
      <c r="DW22" s="238">
        <v>169.58854938077479</v>
      </c>
      <c r="DX22" s="238">
        <v>167.9830327034268</v>
      </c>
      <c r="DY22" s="238">
        <v>166.83142750979536</v>
      </c>
      <c r="DZ22" s="238">
        <v>166.56806388446384</v>
      </c>
      <c r="EA22" s="238">
        <v>167.91881393801637</v>
      </c>
      <c r="EB22" s="238">
        <v>168.68790490017165</v>
      </c>
      <c r="EC22" s="238">
        <v>169.50047715480079</v>
      </c>
      <c r="ED22" s="238">
        <v>172.92102464839337</v>
      </c>
      <c r="EE22" s="238">
        <v>177.1608423498466</v>
      </c>
      <c r="EF22" s="238">
        <v>173.81282531806934</v>
      </c>
      <c r="EG22" s="238">
        <v>175.88102221760627</v>
      </c>
      <c r="EH22" s="238">
        <v>171.84639895642454</v>
      </c>
      <c r="EI22" s="238">
        <v>173.45169165122778</v>
      </c>
      <c r="EJ22" s="238">
        <v>175.64929310880791</v>
      </c>
      <c r="EK22" s="238">
        <v>172.72822375585264</v>
      </c>
      <c r="EL22" s="238">
        <v>175.05241217702635</v>
      </c>
      <c r="EM22" s="238">
        <v>176.32749819475723</v>
      </c>
      <c r="EN22" s="238">
        <v>174.97922956867075</v>
      </c>
      <c r="EO22" s="238">
        <v>175.13308276972043</v>
      </c>
      <c r="EP22" s="238">
        <v>174.7845468028973</v>
      </c>
      <c r="EQ22" s="238">
        <v>177.21812090180325</v>
      </c>
      <c r="ER22" s="238">
        <v>181.79477087810963</v>
      </c>
      <c r="ES22" s="238">
        <v>184.57261825956959</v>
      </c>
      <c r="ET22" s="238">
        <v>184.04450187112246</v>
      </c>
      <c r="EU22" s="238">
        <v>184.42875506349176</v>
      </c>
      <c r="EV22" s="238">
        <v>184.76720779401759</v>
      </c>
      <c r="EW22" s="238">
        <v>185.16836495976247</v>
      </c>
      <c r="EX22" s="238">
        <v>190.37156031125991</v>
      </c>
      <c r="EY22" s="238">
        <v>190.8880445462041</v>
      </c>
      <c r="EZ22" s="238">
        <v>192.78693342198764</v>
      </c>
      <c r="FA22" s="238">
        <v>190.76032579776879</v>
      </c>
      <c r="FB22" s="238">
        <v>190.96169137889154</v>
      </c>
      <c r="FC22" s="238">
        <v>191.48610586324008</v>
      </c>
      <c r="FD22" s="238">
        <v>192.66941685941137</v>
      </c>
      <c r="FE22" s="238">
        <v>197.84433876751163</v>
      </c>
      <c r="FF22" s="238">
        <v>201.53453766795229</v>
      </c>
      <c r="FG22" s="238">
        <v>203.13599241337801</v>
      </c>
      <c r="FH22" s="238">
        <v>203.16962849221909</v>
      </c>
      <c r="FI22" s="238">
        <v>200.243492348644</v>
      </c>
      <c r="FJ22" s="238">
        <v>202.80597410536737</v>
      </c>
      <c r="FK22" s="238">
        <v>201.81302193384658</v>
      </c>
      <c r="FL22" s="238">
        <v>203.51032333279426</v>
      </c>
      <c r="FM22" s="238">
        <v>206.70479562083693</v>
      </c>
      <c r="FN22" s="238">
        <v>205.78738856402174</v>
      </c>
      <c r="FO22" s="238">
        <v>205.54066002769162</v>
      </c>
      <c r="FP22" s="238">
        <v>204.63822755441149</v>
      </c>
      <c r="FQ22" s="238">
        <v>208.42659560657142</v>
      </c>
      <c r="FR22" s="238">
        <v>211.30923896955659</v>
      </c>
      <c r="FS22" s="238">
        <v>211.72887141620228</v>
      </c>
      <c r="FT22" s="238">
        <v>217.52669051895512</v>
      </c>
      <c r="FU22" s="238">
        <v>219.21035343811135</v>
      </c>
      <c r="FV22" s="238">
        <v>218.62600192155824</v>
      </c>
      <c r="FW22" s="238">
        <v>223.05114593169787</v>
      </c>
      <c r="FX22" s="238">
        <v>224.24264618146751</v>
      </c>
      <c r="FY22" s="238">
        <v>225.08048061976348</v>
      </c>
      <c r="FZ22" s="238">
        <v>228.2029985723116</v>
      </c>
      <c r="GA22" s="238">
        <v>230.44857853713575</v>
      </c>
      <c r="GB22" s="238">
        <v>242.83151122468809</v>
      </c>
      <c r="GC22" s="238">
        <v>253.31796926051047</v>
      </c>
      <c r="GD22" s="238">
        <v>260.29832750104032</v>
      </c>
      <c r="GE22" s="238">
        <v>258.01330002605334</v>
      </c>
      <c r="GF22" s="238">
        <v>260.13605256681501</v>
      </c>
      <c r="GG22" s="238">
        <v>253.53078055718001</v>
      </c>
      <c r="GH22" s="238">
        <v>254.98744563663001</v>
      </c>
      <c r="GI22" s="238">
        <v>249.29925956119556</v>
      </c>
      <c r="GJ22" s="238">
        <v>245.4426178675472</v>
      </c>
      <c r="GK22" s="238">
        <v>252.85098930376006</v>
      </c>
      <c r="GL22" s="238">
        <v>257.23145477958889</v>
      </c>
      <c r="GM22" s="238">
        <v>252.06678416384284</v>
      </c>
      <c r="GN22" s="238">
        <v>250.95305809614976</v>
      </c>
      <c r="GO22" s="238">
        <v>250.47182739644512</v>
      </c>
      <c r="GP22" s="238">
        <v>252.72309454873272</v>
      </c>
      <c r="GQ22" s="238">
        <v>253.35068201479663</v>
      </c>
      <c r="GR22" s="238">
        <v>255.40139347652368</v>
      </c>
      <c r="GS22" s="238">
        <v>258.06934920078015</v>
      </c>
      <c r="GT22" s="238">
        <v>261.32680124681588</v>
      </c>
      <c r="GU22" s="238">
        <v>262.08122795469637</v>
      </c>
      <c r="GV22" s="238">
        <v>261.78049127166832</v>
      </c>
      <c r="GW22" s="238">
        <v>259.34223554475898</v>
      </c>
      <c r="GX22" s="238">
        <v>261.05807372477193</v>
      </c>
      <c r="GY22" s="238">
        <v>262.69998328272413</v>
      </c>
      <c r="GZ22" s="238">
        <v>262.54602042570826</v>
      </c>
      <c r="HA22" s="238">
        <v>269.76666428883914</v>
      </c>
      <c r="HB22" s="238">
        <v>269.41613637159747</v>
      </c>
      <c r="HC22" s="238">
        <v>268.63442144353712</v>
      </c>
      <c r="HD22" s="238">
        <v>266.30599125436464</v>
      </c>
      <c r="HE22" s="238">
        <v>263.64075460860391</v>
      </c>
      <c r="HF22" s="238">
        <v>263.50943654053975</v>
      </c>
      <c r="HG22" s="238">
        <v>262.98711723990783</v>
      </c>
      <c r="HH22" s="238">
        <v>266.48870889386109</v>
      </c>
      <c r="HI22" s="238">
        <v>271.26908734561039</v>
      </c>
      <c r="HJ22" s="238">
        <v>269.74768183833834</v>
      </c>
      <c r="HK22" s="238">
        <v>270.58357625775085</v>
      </c>
      <c r="HL22" s="238">
        <v>272.17584648802512</v>
      </c>
      <c r="HM22" s="238">
        <v>267.46211698009137</v>
      </c>
      <c r="HN22" s="238">
        <v>262.24706386541078</v>
      </c>
      <c r="HO22" s="238">
        <v>266.67759727169795</v>
      </c>
      <c r="HP22" s="238">
        <v>271.40631940201223</v>
      </c>
      <c r="HQ22" s="238">
        <v>270.36344244798119</v>
      </c>
      <c r="HR22" s="238">
        <v>271.96741023374858</v>
      </c>
      <c r="HS22" s="238">
        <v>271.74204459965216</v>
      </c>
      <c r="HT22" s="238">
        <v>268.02852416860105</v>
      </c>
      <c r="HU22" s="238">
        <v>268.85702126587444</v>
      </c>
      <c r="HV22" s="238">
        <v>262.94595055328568</v>
      </c>
      <c r="HW22" s="238">
        <v>270.77709549353483</v>
      </c>
      <c r="HX22" s="238">
        <v>273.96095505833199</v>
      </c>
      <c r="HY22" s="238">
        <v>277.60079865329061</v>
      </c>
      <c r="HZ22" s="238">
        <v>279.1499334319858</v>
      </c>
      <c r="IA22" s="238">
        <v>276.22735052105099</v>
      </c>
      <c r="IB22" s="238">
        <v>280.62179040470801</v>
      </c>
      <c r="IC22" s="238">
        <v>283.57971190407966</v>
      </c>
      <c r="ID22" s="238">
        <v>283.77062129347644</v>
      </c>
      <c r="IE22" s="238">
        <v>285.67223442869221</v>
      </c>
      <c r="IF22" s="238">
        <v>284.4845630254527</v>
      </c>
      <c r="IG22" s="238">
        <v>286.63237201810693</v>
      </c>
      <c r="IH22" s="238">
        <v>289.43332497129126</v>
      </c>
      <c r="II22" s="238">
        <v>290.38339188893764</v>
      </c>
      <c r="IJ22" s="238">
        <v>275.82502059154376</v>
      </c>
      <c r="IK22" s="238">
        <v>250.18267778925198</v>
      </c>
      <c r="IL22" s="238">
        <v>262.12182993596019</v>
      </c>
      <c r="IM22" s="252">
        <v>265.05847557425028</v>
      </c>
      <c r="IN22" s="252">
        <v>265.8829657651994</v>
      </c>
      <c r="IO22" s="252">
        <v>266.89165915951833</v>
      </c>
      <c r="IP22" s="252">
        <v>272.79878523642515</v>
      </c>
      <c r="IQ22" s="252">
        <v>271.34093292048851</v>
      </c>
      <c r="IR22" s="252">
        <v>290.03515963496676</v>
      </c>
      <c r="IS22" s="252">
        <v>289.18075299736023</v>
      </c>
      <c r="IT22" s="252">
        <v>287.16653390098645</v>
      </c>
    </row>
    <row r="23" spans="1:254" x14ac:dyDescent="0.35">
      <c r="A23" s="257" t="s">
        <v>73</v>
      </c>
      <c r="B23" s="238">
        <v>100</v>
      </c>
      <c r="C23" s="238">
        <v>100</v>
      </c>
      <c r="D23" s="238">
        <v>100</v>
      </c>
      <c r="E23" s="238">
        <v>100</v>
      </c>
      <c r="F23" s="238">
        <v>100</v>
      </c>
      <c r="G23" s="238">
        <v>100</v>
      </c>
      <c r="H23" s="238">
        <v>100</v>
      </c>
      <c r="I23" s="238">
        <v>100</v>
      </c>
      <c r="J23" s="238">
        <v>100</v>
      </c>
      <c r="K23" s="238">
        <v>100</v>
      </c>
      <c r="L23" s="238">
        <v>100</v>
      </c>
      <c r="M23" s="238">
        <v>100</v>
      </c>
      <c r="N23" s="238">
        <v>100</v>
      </c>
      <c r="O23" s="238">
        <v>100</v>
      </c>
      <c r="P23" s="238">
        <v>100</v>
      </c>
      <c r="Q23" s="238">
        <v>100</v>
      </c>
      <c r="R23" s="238">
        <v>97.696940561389141</v>
      </c>
      <c r="S23" s="238">
        <v>100.44647220586198</v>
      </c>
      <c r="T23" s="238">
        <v>102.46524516027578</v>
      </c>
      <c r="U23" s="238">
        <v>100.09798321414597</v>
      </c>
      <c r="V23" s="238">
        <v>98.252884851163643</v>
      </c>
      <c r="W23" s="238">
        <v>94.351964702641524</v>
      </c>
      <c r="X23" s="238">
        <v>87.036227664411626</v>
      </c>
      <c r="Y23" s="238">
        <v>88.520581568806662</v>
      </c>
      <c r="Z23" s="238">
        <v>91.971811820987853</v>
      </c>
      <c r="AA23" s="238">
        <v>91.103176606926198</v>
      </c>
      <c r="AB23" s="238">
        <v>89.512689350745674</v>
      </c>
      <c r="AC23" s="238">
        <v>88.350931612174861</v>
      </c>
      <c r="AD23" s="238">
        <v>87.515915715876091</v>
      </c>
      <c r="AE23" s="238">
        <v>86.067349326080645</v>
      </c>
      <c r="AF23" s="238">
        <v>85.963430896467415</v>
      </c>
      <c r="AG23" s="238">
        <v>84.07575070809969</v>
      </c>
      <c r="AH23" s="238">
        <v>81.738706306695676</v>
      </c>
      <c r="AI23" s="238">
        <v>82.203787208638403</v>
      </c>
      <c r="AJ23" s="238">
        <v>80.00314694758724</v>
      </c>
      <c r="AK23" s="238">
        <v>81.396735031041047</v>
      </c>
      <c r="AL23" s="238">
        <v>83.963487311047359</v>
      </c>
      <c r="AM23" s="238">
        <v>82.583596270928538</v>
      </c>
      <c r="AN23" s="238">
        <v>81.396655386415858</v>
      </c>
      <c r="AO23" s="238">
        <v>80.144348830151557</v>
      </c>
      <c r="AP23" s="238">
        <v>80.137524341560621</v>
      </c>
      <c r="AQ23" s="238">
        <v>83.41694538631161</v>
      </c>
      <c r="AR23" s="238">
        <v>82.927478237499557</v>
      </c>
      <c r="AS23" s="238">
        <v>84.393716385124819</v>
      </c>
      <c r="AT23" s="238">
        <v>87.698478636430536</v>
      </c>
      <c r="AU23" s="238">
        <v>90.250595371878759</v>
      </c>
      <c r="AV23" s="238">
        <v>88.891657697449588</v>
      </c>
      <c r="AW23" s="238">
        <v>90.930868903114828</v>
      </c>
      <c r="AX23" s="238">
        <v>90.450004621618817</v>
      </c>
      <c r="AY23" s="238">
        <v>90.691540553145586</v>
      </c>
      <c r="AZ23" s="238">
        <v>92.245226587490976</v>
      </c>
      <c r="BA23" s="238">
        <v>93.399590172635271</v>
      </c>
      <c r="BB23" s="238">
        <v>92.585060856860153</v>
      </c>
      <c r="BC23" s="238">
        <v>89.767011528145119</v>
      </c>
      <c r="BD23" s="238">
        <v>89.402221193783234</v>
      </c>
      <c r="BE23" s="238">
        <v>90.958351677177447</v>
      </c>
      <c r="BF23" s="238">
        <v>87.685154681172321</v>
      </c>
      <c r="BG23" s="238">
        <v>86.143912332277225</v>
      </c>
      <c r="BH23" s="238">
        <v>86.803809905145755</v>
      </c>
      <c r="BI23" s="238">
        <v>86.179158746619777</v>
      </c>
      <c r="BJ23" s="238">
        <v>86.085073022263913</v>
      </c>
      <c r="BK23" s="238">
        <v>86.855795290577092</v>
      </c>
      <c r="BL23" s="238">
        <v>88.395173637794997</v>
      </c>
      <c r="BM23" s="238">
        <v>89.729122726415085</v>
      </c>
      <c r="BN23" s="238">
        <v>90.177061892569029</v>
      </c>
      <c r="BO23" s="238">
        <v>89.296250307467758</v>
      </c>
      <c r="BP23" s="238">
        <v>93.451489314573053</v>
      </c>
      <c r="BQ23" s="238">
        <v>94.814590213431075</v>
      </c>
      <c r="BR23" s="238">
        <v>97.322944511309714</v>
      </c>
      <c r="BS23" s="238">
        <v>97.26385236712018</v>
      </c>
      <c r="BT23" s="238">
        <v>101.16246695839746</v>
      </c>
      <c r="BU23" s="238">
        <v>100.65878809271499</v>
      </c>
      <c r="BV23" s="238">
        <v>104.71075623468806</v>
      </c>
      <c r="BW23" s="238">
        <v>106.91625109141569</v>
      </c>
      <c r="BX23" s="238">
        <v>108.80672045489077</v>
      </c>
      <c r="BY23" s="238">
        <v>109.32103540266357</v>
      </c>
      <c r="BZ23" s="238">
        <v>110.25343088561642</v>
      </c>
      <c r="CA23" s="238">
        <v>109.44029636009202</v>
      </c>
      <c r="CB23" s="238">
        <v>106.07975788338804</v>
      </c>
      <c r="CC23" s="238">
        <v>105.26367233785965</v>
      </c>
      <c r="CD23" s="238">
        <v>105.79480309881895</v>
      </c>
      <c r="CE23" s="238">
        <v>107.08570516731392</v>
      </c>
      <c r="CF23" s="238">
        <v>108.04486425456372</v>
      </c>
      <c r="CG23" s="238">
        <v>109.34179934698778</v>
      </c>
      <c r="CH23" s="238">
        <v>109.6465122231678</v>
      </c>
      <c r="CI23" s="238">
        <v>112.57245303301519</v>
      </c>
      <c r="CJ23" s="238">
        <v>113.63992039320941</v>
      </c>
      <c r="CK23" s="238">
        <v>112.9978303666886</v>
      </c>
      <c r="CL23" s="238">
        <v>113.85350110103798</v>
      </c>
      <c r="CM23" s="238">
        <v>117.94633860548207</v>
      </c>
      <c r="CN23" s="238">
        <v>121.06524771909869</v>
      </c>
      <c r="CO23" s="238">
        <v>120.54529786537093</v>
      </c>
      <c r="CP23" s="238">
        <v>117.62922407088415</v>
      </c>
      <c r="CQ23" s="238">
        <v>117.24000143677989</v>
      </c>
      <c r="CR23" s="238">
        <v>118.07094240032323</v>
      </c>
      <c r="CS23" s="238">
        <v>119.72632253855325</v>
      </c>
      <c r="CT23" s="238">
        <v>117.48079858787146</v>
      </c>
      <c r="CU23" s="238">
        <v>116.90922040876475</v>
      </c>
      <c r="CV23" s="238">
        <v>111.18189633460902</v>
      </c>
      <c r="CW23" s="238">
        <v>110.46169389817622</v>
      </c>
      <c r="CX23" s="238">
        <v>109.65713819870787</v>
      </c>
      <c r="CY23" s="238">
        <v>111.74023095542942</v>
      </c>
      <c r="CZ23" s="238">
        <v>112.09696021867832</v>
      </c>
      <c r="DA23" s="238">
        <v>107.75841859949354</v>
      </c>
      <c r="DB23" s="238">
        <v>107.70748509692073</v>
      </c>
      <c r="DC23" s="238">
        <v>108.42262181522079</v>
      </c>
      <c r="DD23" s="238">
        <v>105.11449164244904</v>
      </c>
      <c r="DE23" s="238">
        <v>103.99197566159816</v>
      </c>
      <c r="DF23" s="238">
        <v>101.02653671884248</v>
      </c>
      <c r="DG23" s="238">
        <v>101.10032292657745</v>
      </c>
      <c r="DH23" s="238">
        <v>97.630724648483323</v>
      </c>
      <c r="DI23" s="238">
        <v>91.847983893528664</v>
      </c>
      <c r="DJ23" s="238">
        <v>96.842505622689899</v>
      </c>
      <c r="DK23" s="238">
        <v>103.09425515203124</v>
      </c>
      <c r="DL23" s="238">
        <v>106.56560981070099</v>
      </c>
      <c r="DM23" s="238">
        <v>105.75930749017745</v>
      </c>
      <c r="DN23" s="238">
        <v>111.88786069710498</v>
      </c>
      <c r="DO23" s="238">
        <v>114.61087615684056</v>
      </c>
      <c r="DP23" s="238">
        <v>118.69367260012419</v>
      </c>
      <c r="DQ23" s="238">
        <v>116.29096618138092</v>
      </c>
      <c r="DR23" s="238">
        <v>119.17424157997897</v>
      </c>
      <c r="DS23" s="238">
        <v>123.86197003641371</v>
      </c>
      <c r="DT23" s="238">
        <v>121.04269760847544</v>
      </c>
      <c r="DU23" s="238">
        <v>121.84561382082376</v>
      </c>
      <c r="DV23" s="238">
        <v>128.42788015637348</v>
      </c>
      <c r="DW23" s="238">
        <v>129.01928456239432</v>
      </c>
      <c r="DX23" s="238">
        <v>123.39764872372739</v>
      </c>
      <c r="DY23" s="238">
        <v>121.11388742830412</v>
      </c>
      <c r="DZ23" s="238">
        <v>124.05203635158655</v>
      </c>
      <c r="EA23" s="238">
        <v>121.2278189503016</v>
      </c>
      <c r="EB23" s="238">
        <v>124.32037020365912</v>
      </c>
      <c r="EC23" s="238">
        <v>126.43019271403132</v>
      </c>
      <c r="ED23" s="238">
        <v>126.6142429535501</v>
      </c>
      <c r="EE23" s="238">
        <v>132.34475733576127</v>
      </c>
      <c r="EF23" s="238">
        <v>133.70164539217203</v>
      </c>
      <c r="EG23" s="238">
        <v>136.55548029099654</v>
      </c>
      <c r="EH23" s="238">
        <v>135.11980065491014</v>
      </c>
      <c r="EI23" s="238">
        <v>137.66207616364707</v>
      </c>
      <c r="EJ23" s="238">
        <v>136.98714058675506</v>
      </c>
      <c r="EK23" s="238">
        <v>134.58790208246174</v>
      </c>
      <c r="EL23" s="238">
        <v>133.67850480856839</v>
      </c>
      <c r="EM23" s="238">
        <v>124.16778083127515</v>
      </c>
      <c r="EN23" s="238">
        <v>119.66208137178596</v>
      </c>
      <c r="EO23" s="238">
        <v>126.85939130362647</v>
      </c>
      <c r="EP23" s="238">
        <v>126.73420928465733</v>
      </c>
      <c r="EQ23" s="238">
        <v>129.12442023009137</v>
      </c>
      <c r="ER23" s="238">
        <v>133.94693326829645</v>
      </c>
      <c r="ES23" s="238">
        <v>138.03150073651909</v>
      </c>
      <c r="ET23" s="238">
        <v>139.41028477633208</v>
      </c>
      <c r="EU23" s="238">
        <v>138.6417543549521</v>
      </c>
      <c r="EV23" s="238">
        <v>134.59981553849005</v>
      </c>
      <c r="EW23" s="238">
        <v>137.26449263297786</v>
      </c>
      <c r="EX23" s="238">
        <v>142.36480495120466</v>
      </c>
      <c r="EY23" s="238">
        <v>142.7015425164297</v>
      </c>
      <c r="EZ23" s="238">
        <v>143.97888206407276</v>
      </c>
      <c r="FA23" s="238">
        <v>142.99293829730837</v>
      </c>
      <c r="FB23" s="238">
        <v>144.31774964558568</v>
      </c>
      <c r="FC23" s="238">
        <v>144.99319621565698</v>
      </c>
      <c r="FD23" s="238">
        <v>147.95836070320254</v>
      </c>
      <c r="FE23" s="238">
        <v>151.07650551515101</v>
      </c>
      <c r="FF23" s="238">
        <v>154.5663816983845</v>
      </c>
      <c r="FG23" s="238">
        <v>156.43926070208525</v>
      </c>
      <c r="FH23" s="238">
        <v>157.98592993745288</v>
      </c>
      <c r="FI23" s="238">
        <v>152.50919705555128</v>
      </c>
      <c r="FJ23" s="238">
        <v>155.07890887536547</v>
      </c>
      <c r="FK23" s="238">
        <v>151.73843214766021</v>
      </c>
      <c r="FL23" s="238">
        <v>156.06424819020347</v>
      </c>
      <c r="FM23" s="238">
        <v>160.76748434212266</v>
      </c>
      <c r="FN23" s="238">
        <v>164.28630481670513</v>
      </c>
      <c r="FO23" s="238">
        <v>166.02289421100409</v>
      </c>
      <c r="FP23" s="238">
        <v>162.41998605666501</v>
      </c>
      <c r="FQ23" s="238">
        <v>165.85780116011298</v>
      </c>
      <c r="FR23" s="238">
        <v>166.99760582444486</v>
      </c>
      <c r="FS23" s="238">
        <v>166.37524312457583</v>
      </c>
      <c r="FT23" s="238">
        <v>172.15188871623241</v>
      </c>
      <c r="FU23" s="238">
        <v>174.58347417423784</v>
      </c>
      <c r="FV23" s="238">
        <v>174.81453252939207</v>
      </c>
      <c r="FW23" s="238">
        <v>180.19434598984319</v>
      </c>
      <c r="FX23" s="238">
        <v>181.68532601905025</v>
      </c>
      <c r="FY23" s="238">
        <v>183.63294415703021</v>
      </c>
      <c r="FZ23" s="238">
        <v>185.96079175016729</v>
      </c>
      <c r="GA23" s="238">
        <v>187.43928315113394</v>
      </c>
      <c r="GB23" s="238">
        <v>195.63244887116269</v>
      </c>
      <c r="GC23" s="238">
        <v>205.52413702800382</v>
      </c>
      <c r="GD23" s="238">
        <v>211.28589502793318</v>
      </c>
      <c r="GE23" s="238">
        <v>207.90945768812875</v>
      </c>
      <c r="GF23" s="238">
        <v>213.30534605686083</v>
      </c>
      <c r="GG23" s="238">
        <v>206.40282787029233</v>
      </c>
      <c r="GH23" s="238">
        <v>210.92339386312389</v>
      </c>
      <c r="GI23" s="238">
        <v>197.74578377345193</v>
      </c>
      <c r="GJ23" s="238">
        <v>192.05529803650083</v>
      </c>
      <c r="GK23" s="238">
        <v>205.06244663163889</v>
      </c>
      <c r="GL23" s="238">
        <v>212.0546355055705</v>
      </c>
      <c r="GM23" s="238">
        <v>204.49812774854249</v>
      </c>
      <c r="GN23" s="238">
        <v>194.74775937536253</v>
      </c>
      <c r="GO23" s="238">
        <v>192.52429256693318</v>
      </c>
      <c r="GP23" s="238">
        <v>195.86830136660717</v>
      </c>
      <c r="GQ23" s="238">
        <v>196.23757801464498</v>
      </c>
      <c r="GR23" s="238">
        <v>202.55800016542091</v>
      </c>
      <c r="GS23" s="238">
        <v>200.67612121320317</v>
      </c>
      <c r="GT23" s="238">
        <v>206.4572580782401</v>
      </c>
      <c r="GU23" s="238">
        <v>207.79543306880356</v>
      </c>
      <c r="GV23" s="238">
        <v>207.33548153559562</v>
      </c>
      <c r="GW23" s="238">
        <v>207.4434989726021</v>
      </c>
      <c r="GX23" s="238">
        <v>211.96998318911534</v>
      </c>
      <c r="GY23" s="238">
        <v>216.89232776150837</v>
      </c>
      <c r="GZ23" s="238">
        <v>216.76669487034067</v>
      </c>
      <c r="HA23" s="238">
        <v>223.95592028881529</v>
      </c>
      <c r="HB23" s="238">
        <v>225.43920103723337</v>
      </c>
      <c r="HC23" s="238">
        <v>225.99385660545454</v>
      </c>
      <c r="HD23" s="238">
        <v>224.19038305606406</v>
      </c>
      <c r="HE23" s="238">
        <v>222.44000082019565</v>
      </c>
      <c r="HF23" s="238">
        <v>221.90175034742137</v>
      </c>
      <c r="HG23" s="238">
        <v>221.08411421141389</v>
      </c>
      <c r="HH23" s="238">
        <v>224.99604341299093</v>
      </c>
      <c r="HI23" s="238">
        <v>230.53865326361338</v>
      </c>
      <c r="HJ23" s="238">
        <v>228.7797205002978</v>
      </c>
      <c r="HK23" s="238">
        <v>230.12854602851274</v>
      </c>
      <c r="HL23" s="238">
        <v>232.29302316637228</v>
      </c>
      <c r="HM23" s="238">
        <v>227.93860867331517</v>
      </c>
      <c r="HN23" s="238">
        <v>221.19947706028705</v>
      </c>
      <c r="HO23" s="238">
        <v>227.06715800715401</v>
      </c>
      <c r="HP23" s="238">
        <v>230.99049098107909</v>
      </c>
      <c r="HQ23" s="238">
        <v>228.9721437650405</v>
      </c>
      <c r="HR23" s="238">
        <v>233.5900164377517</v>
      </c>
      <c r="HS23" s="238">
        <v>234.55519696493778</v>
      </c>
      <c r="HT23" s="238">
        <v>224.70526839063132</v>
      </c>
      <c r="HU23" s="238">
        <v>226.23413301289051</v>
      </c>
      <c r="HV23" s="238">
        <v>212.79480873510312</v>
      </c>
      <c r="HW23" s="238">
        <v>225.26541943763718</v>
      </c>
      <c r="HX23" s="238">
        <v>230.75199469325642</v>
      </c>
      <c r="HY23" s="238">
        <v>235.34682606379698</v>
      </c>
      <c r="HZ23" s="238">
        <v>240.87071959307056</v>
      </c>
      <c r="IA23" s="238">
        <v>232.52028229770991</v>
      </c>
      <c r="IB23" s="238">
        <v>239.14171769759187</v>
      </c>
      <c r="IC23" s="238">
        <v>243.62150052530706</v>
      </c>
      <c r="ID23" s="238">
        <v>240.77431387123283</v>
      </c>
      <c r="IE23" s="238">
        <v>245.47843433548442</v>
      </c>
      <c r="IF23" s="238">
        <v>245.46783151589437</v>
      </c>
      <c r="IG23" s="238">
        <v>251.66744410773509</v>
      </c>
      <c r="IH23" s="238">
        <v>255.33873408226628</v>
      </c>
      <c r="II23" s="238">
        <v>255.10491312007909</v>
      </c>
      <c r="IJ23" s="238">
        <v>240.54709252137187</v>
      </c>
      <c r="IK23" s="238">
        <v>213.80203734281218</v>
      </c>
      <c r="IL23" s="238">
        <v>230.58066560917629</v>
      </c>
      <c r="IM23" s="252">
        <v>235.71882331083503</v>
      </c>
      <c r="IN23" s="252">
        <v>239.41352476725041</v>
      </c>
      <c r="IO23" s="252">
        <v>240.97038644959338</v>
      </c>
      <c r="IP23" s="252">
        <v>248.9383322762267</v>
      </c>
      <c r="IQ23" s="252">
        <v>247.07975218985749</v>
      </c>
      <c r="IR23" s="252">
        <v>260.65306388057735</v>
      </c>
      <c r="IS23" s="252">
        <v>258.71115929653365</v>
      </c>
      <c r="IT23" s="252">
        <v>254.86837499171048</v>
      </c>
    </row>
    <row r="24" spans="1:254" x14ac:dyDescent="0.35">
      <c r="A24" s="257" t="s">
        <v>74</v>
      </c>
      <c r="B24" s="238">
        <v>100</v>
      </c>
      <c r="C24" s="238">
        <v>100</v>
      </c>
      <c r="D24" s="238">
        <v>100</v>
      </c>
      <c r="E24" s="238">
        <v>100</v>
      </c>
      <c r="F24" s="238">
        <v>100</v>
      </c>
      <c r="G24" s="238">
        <v>100</v>
      </c>
      <c r="H24" s="238">
        <v>100</v>
      </c>
      <c r="I24" s="238">
        <v>100</v>
      </c>
      <c r="J24" s="238">
        <v>100</v>
      </c>
      <c r="K24" s="238">
        <v>100</v>
      </c>
      <c r="L24" s="238">
        <v>100</v>
      </c>
      <c r="M24" s="238">
        <v>100</v>
      </c>
      <c r="N24" s="238">
        <v>100</v>
      </c>
      <c r="O24" s="238">
        <v>100</v>
      </c>
      <c r="P24" s="238">
        <v>100</v>
      </c>
      <c r="Q24" s="238">
        <v>100</v>
      </c>
      <c r="R24" s="238">
        <v>99.039199464981039</v>
      </c>
      <c r="S24" s="238">
        <v>101.55138884872156</v>
      </c>
      <c r="T24" s="238">
        <v>104.22308120841993</v>
      </c>
      <c r="U24" s="238">
        <v>102.24143761025935</v>
      </c>
      <c r="V24" s="238">
        <v>100.68969851345709</v>
      </c>
      <c r="W24" s="238">
        <v>96.80856950978378</v>
      </c>
      <c r="X24" s="238">
        <v>89.840123759658965</v>
      </c>
      <c r="Y24" s="238">
        <v>92.396994791410748</v>
      </c>
      <c r="Z24" s="238">
        <v>95.91821887442876</v>
      </c>
      <c r="AA24" s="238">
        <v>96.753980844632267</v>
      </c>
      <c r="AB24" s="238">
        <v>94.296300069339125</v>
      </c>
      <c r="AC24" s="238">
        <v>94.413403013354369</v>
      </c>
      <c r="AD24" s="238">
        <v>95.194396190821962</v>
      </c>
      <c r="AE24" s="238">
        <v>93.136257732168929</v>
      </c>
      <c r="AF24" s="238">
        <v>91.647616999942699</v>
      </c>
      <c r="AG24" s="238">
        <v>88.773279263071004</v>
      </c>
      <c r="AH24" s="238">
        <v>87.088859595971329</v>
      </c>
      <c r="AI24" s="238">
        <v>87.508423704036375</v>
      </c>
      <c r="AJ24" s="238">
        <v>84.974512210379274</v>
      </c>
      <c r="AK24" s="238">
        <v>87.178419486446202</v>
      </c>
      <c r="AL24" s="238">
        <v>88.900213266080982</v>
      </c>
      <c r="AM24" s="238">
        <v>86.980796887311968</v>
      </c>
      <c r="AN24" s="238">
        <v>85.777275659361379</v>
      </c>
      <c r="AO24" s="238">
        <v>85.696680920167125</v>
      </c>
      <c r="AP24" s="238">
        <v>84.929343755210326</v>
      </c>
      <c r="AQ24" s="238">
        <v>86.697488148379094</v>
      </c>
      <c r="AR24" s="238">
        <v>87.780896581382962</v>
      </c>
      <c r="AS24" s="238">
        <v>88.793428557520954</v>
      </c>
      <c r="AT24" s="238">
        <v>89.144910533049725</v>
      </c>
      <c r="AU24" s="238">
        <v>90.093342566716274</v>
      </c>
      <c r="AV24" s="238">
        <v>89.573590639096395</v>
      </c>
      <c r="AW24" s="238">
        <v>90.545322605246781</v>
      </c>
      <c r="AX24" s="238">
        <v>90.350894194157902</v>
      </c>
      <c r="AY24" s="238">
        <v>91.370790140362487</v>
      </c>
      <c r="AZ24" s="238">
        <v>92.769677897389272</v>
      </c>
      <c r="BA24" s="238">
        <v>94.275354240678979</v>
      </c>
      <c r="BB24" s="238">
        <v>94.568952721387973</v>
      </c>
      <c r="BC24" s="238">
        <v>93.88509404166301</v>
      </c>
      <c r="BD24" s="238">
        <v>93.227658269753633</v>
      </c>
      <c r="BE24" s="238">
        <v>93.777900689561989</v>
      </c>
      <c r="BF24" s="238">
        <v>93.645475440046354</v>
      </c>
      <c r="BG24" s="238">
        <v>94.160894737669494</v>
      </c>
      <c r="BH24" s="238">
        <v>94.464413846840216</v>
      </c>
      <c r="BI24" s="238">
        <v>94.618234990152473</v>
      </c>
      <c r="BJ24" s="238">
        <v>95.548297082625794</v>
      </c>
      <c r="BK24" s="238">
        <v>96.383650054408605</v>
      </c>
      <c r="BL24" s="238">
        <v>97.553698251932389</v>
      </c>
      <c r="BM24" s="238">
        <v>97.874743016146439</v>
      </c>
      <c r="BN24" s="238">
        <v>97.892245620471257</v>
      </c>
      <c r="BO24" s="238">
        <v>98.146575874064425</v>
      </c>
      <c r="BP24" s="238">
        <v>100.57994754755302</v>
      </c>
      <c r="BQ24" s="238">
        <v>101.90540199096193</v>
      </c>
      <c r="BR24" s="238">
        <v>102.81928181153857</v>
      </c>
      <c r="BS24" s="238">
        <v>103.24887875372137</v>
      </c>
      <c r="BT24" s="238">
        <v>105.259321377308</v>
      </c>
      <c r="BU24" s="238">
        <v>103.64062893507536</v>
      </c>
      <c r="BV24" s="238">
        <v>105.16338707331791</v>
      </c>
      <c r="BW24" s="238">
        <v>106.99538709040432</v>
      </c>
      <c r="BX24" s="238">
        <v>107.7253852227678</v>
      </c>
      <c r="BY24" s="238">
        <v>108.15466773504521</v>
      </c>
      <c r="BZ24" s="238">
        <v>107.21082987177525</v>
      </c>
      <c r="CA24" s="238">
        <v>106.78282284629044</v>
      </c>
      <c r="CB24" s="238">
        <v>104.6316905554492</v>
      </c>
      <c r="CC24" s="238">
        <v>104.4593648871621</v>
      </c>
      <c r="CD24" s="238">
        <v>105.76352325105672</v>
      </c>
      <c r="CE24" s="238">
        <v>106.98822220569528</v>
      </c>
      <c r="CF24" s="238">
        <v>108.14998106460533</v>
      </c>
      <c r="CG24" s="238">
        <v>109.09985894715614</v>
      </c>
      <c r="CH24" s="238">
        <v>109.69550141535775</v>
      </c>
      <c r="CI24" s="238">
        <v>110.53490045770674</v>
      </c>
      <c r="CJ24" s="238">
        <v>110.91877554819625</v>
      </c>
      <c r="CK24" s="238">
        <v>110.89358620064056</v>
      </c>
      <c r="CL24" s="238">
        <v>111.42613865090962</v>
      </c>
      <c r="CM24" s="238">
        <v>112.06622401793102</v>
      </c>
      <c r="CN24" s="238">
        <v>112.70651215410764</v>
      </c>
      <c r="CO24" s="238">
        <v>111.74411358391366</v>
      </c>
      <c r="CP24" s="238">
        <v>111.45105145361337</v>
      </c>
      <c r="CQ24" s="238">
        <v>112.04701391351446</v>
      </c>
      <c r="CR24" s="238">
        <v>112.14460720691194</v>
      </c>
      <c r="CS24" s="238">
        <v>113.21397770893168</v>
      </c>
      <c r="CT24" s="238">
        <v>112.38231042398097</v>
      </c>
      <c r="CU24" s="238">
        <v>111.73388380281074</v>
      </c>
      <c r="CV24" s="238">
        <v>110.47537932734851</v>
      </c>
      <c r="CW24" s="238">
        <v>110.7018427951179</v>
      </c>
      <c r="CX24" s="238">
        <v>108.85955989975473</v>
      </c>
      <c r="CY24" s="238">
        <v>110.26316146265945</v>
      </c>
      <c r="CZ24" s="238">
        <v>109.84537139144707</v>
      </c>
      <c r="DA24" s="238">
        <v>105.92914584796002</v>
      </c>
      <c r="DB24" s="238">
        <v>106.66441971898065</v>
      </c>
      <c r="DC24" s="238">
        <v>109.05513512229381</v>
      </c>
      <c r="DD24" s="238">
        <v>105.22410339956697</v>
      </c>
      <c r="DE24" s="238">
        <v>100.91552555411822</v>
      </c>
      <c r="DF24" s="238">
        <v>102.2726904367708</v>
      </c>
      <c r="DG24" s="238">
        <v>103.92992898924966</v>
      </c>
      <c r="DH24" s="238">
        <v>102.95966026510675</v>
      </c>
      <c r="DI24" s="238">
        <v>102.30264721483159</v>
      </c>
      <c r="DJ24" s="238">
        <v>104.25557191923916</v>
      </c>
      <c r="DK24" s="238">
        <v>107.28997366490908</v>
      </c>
      <c r="DL24" s="238">
        <v>108.59786243087815</v>
      </c>
      <c r="DM24" s="238">
        <v>109.42065343203637</v>
      </c>
      <c r="DN24" s="238">
        <v>113.04865555187537</v>
      </c>
      <c r="DO24" s="238">
        <v>114.13183534308314</v>
      </c>
      <c r="DP24" s="238">
        <v>116.003789827283</v>
      </c>
      <c r="DQ24" s="238">
        <v>115.84258063049167</v>
      </c>
      <c r="DR24" s="238">
        <v>116.85321315256859</v>
      </c>
      <c r="DS24" s="238">
        <v>118.82079099334274</v>
      </c>
      <c r="DT24" s="238">
        <v>118.75831937321607</v>
      </c>
      <c r="DU24" s="238">
        <v>119.66725308173299</v>
      </c>
      <c r="DV24" s="238">
        <v>122.31976030818585</v>
      </c>
      <c r="DW24" s="238">
        <v>123.16646724205579</v>
      </c>
      <c r="DX24" s="238">
        <v>122.03684201545481</v>
      </c>
      <c r="DY24" s="238">
        <v>121.90582845117248</v>
      </c>
      <c r="DZ24" s="238">
        <v>123.29278752501672</v>
      </c>
      <c r="EA24" s="238">
        <v>124.09599292470638</v>
      </c>
      <c r="EB24" s="238">
        <v>125.23776796004064</v>
      </c>
      <c r="EC24" s="238">
        <v>125.55015566742672</v>
      </c>
      <c r="ED24" s="238">
        <v>124.91316204010712</v>
      </c>
      <c r="EE24" s="238">
        <v>126.29952360901545</v>
      </c>
      <c r="EF24" s="238">
        <v>125.97274575205216</v>
      </c>
      <c r="EG24" s="238">
        <v>126.68068226294602</v>
      </c>
      <c r="EH24" s="238">
        <v>126.0667836185042</v>
      </c>
      <c r="EI24" s="238">
        <v>126.93845384211831</v>
      </c>
      <c r="EJ24" s="238">
        <v>127.83779527046541</v>
      </c>
      <c r="EK24" s="238">
        <v>126.85685382527012</v>
      </c>
      <c r="EL24" s="238">
        <v>127.82148569206191</v>
      </c>
      <c r="EM24" s="238">
        <v>126.24675723361571</v>
      </c>
      <c r="EN24" s="238">
        <v>125.45789897119346</v>
      </c>
      <c r="EO24" s="238">
        <v>127.24499584497876</v>
      </c>
      <c r="EP24" s="238">
        <v>127.36419590406614</v>
      </c>
      <c r="EQ24" s="238">
        <v>129.74628766367388</v>
      </c>
      <c r="ER24" s="238">
        <v>131.08740510124593</v>
      </c>
      <c r="ES24" s="238">
        <v>132.22611297502911</v>
      </c>
      <c r="ET24" s="238">
        <v>132.68626901566762</v>
      </c>
      <c r="EU24" s="238">
        <v>133.25965664491295</v>
      </c>
      <c r="EV24" s="238">
        <v>133.51953465738197</v>
      </c>
      <c r="EW24" s="238">
        <v>133.87676014760976</v>
      </c>
      <c r="EX24" s="238">
        <v>136.75584437827953</v>
      </c>
      <c r="EY24" s="238">
        <v>137.26021303127894</v>
      </c>
      <c r="EZ24" s="238">
        <v>137.49303349772956</v>
      </c>
      <c r="FA24" s="238">
        <v>137.50471679156138</v>
      </c>
      <c r="FB24" s="238">
        <v>138.82461472688371</v>
      </c>
      <c r="FC24" s="238">
        <v>139.37473838399964</v>
      </c>
      <c r="FD24" s="238">
        <v>138.8427563646818</v>
      </c>
      <c r="FE24" s="238">
        <v>140.81354131664315</v>
      </c>
      <c r="FF24" s="238">
        <v>142.19019007319991</v>
      </c>
      <c r="FG24" s="238">
        <v>143.61082043506184</v>
      </c>
      <c r="FH24" s="238">
        <v>143.40974263650355</v>
      </c>
      <c r="FI24" s="238">
        <v>140.14455529886808</v>
      </c>
      <c r="FJ24" s="238">
        <v>141.041716539367</v>
      </c>
      <c r="FK24" s="238">
        <v>139.31114281032663</v>
      </c>
      <c r="FL24" s="238">
        <v>141.13420389336423</v>
      </c>
      <c r="FM24" s="238">
        <v>143.26697802614768</v>
      </c>
      <c r="FN24" s="238">
        <v>144.56713789918987</v>
      </c>
      <c r="FO24" s="238">
        <v>144.52051840719199</v>
      </c>
      <c r="FP24" s="238">
        <v>144.3633370196417</v>
      </c>
      <c r="FQ24" s="238">
        <v>145.51971721199286</v>
      </c>
      <c r="FR24" s="238">
        <v>146.2416754119138</v>
      </c>
      <c r="FS24" s="238">
        <v>146.47830441021955</v>
      </c>
      <c r="FT24" s="238">
        <v>148.7335958502822</v>
      </c>
      <c r="FU24" s="238">
        <v>149.60111921033121</v>
      </c>
      <c r="FV24" s="238">
        <v>149.78858202900872</v>
      </c>
      <c r="FW24" s="238">
        <v>151.73855840925773</v>
      </c>
      <c r="FX24" s="238">
        <v>152.00684914928337</v>
      </c>
      <c r="FY24" s="238">
        <v>152.69727146594803</v>
      </c>
      <c r="FZ24" s="238">
        <v>153.33802100250986</v>
      </c>
      <c r="GA24" s="238">
        <v>153.35376964568741</v>
      </c>
      <c r="GB24" s="238">
        <v>156.22461578260993</v>
      </c>
      <c r="GC24" s="238">
        <v>158.43757772662977</v>
      </c>
      <c r="GD24" s="238">
        <v>159.90781212087546</v>
      </c>
      <c r="GE24" s="238">
        <v>158.87541584265816</v>
      </c>
      <c r="GF24" s="238">
        <v>159.13699843147302</v>
      </c>
      <c r="GG24" s="238">
        <v>156.29520637109056</v>
      </c>
      <c r="GH24" s="238">
        <v>157.63880447245094</v>
      </c>
      <c r="GI24" s="238">
        <v>154.34142915230225</v>
      </c>
      <c r="GJ24" s="238">
        <v>152.91016585153275</v>
      </c>
      <c r="GK24" s="238">
        <v>156.26245092948511</v>
      </c>
      <c r="GL24" s="238">
        <v>158.27231816775728</v>
      </c>
      <c r="GM24" s="238">
        <v>155.8943349390575</v>
      </c>
      <c r="GN24" s="238">
        <v>154.50464314941712</v>
      </c>
      <c r="GO24" s="238">
        <v>154.33004699854689</v>
      </c>
      <c r="GP24" s="238">
        <v>156.07412567628825</v>
      </c>
      <c r="GQ24" s="238">
        <v>156.50223603157966</v>
      </c>
      <c r="GR24" s="238">
        <v>158.2783442841318</v>
      </c>
      <c r="GS24" s="238">
        <v>158.77365772517049</v>
      </c>
      <c r="GT24" s="238">
        <v>160.52758533771149</v>
      </c>
      <c r="GU24" s="238">
        <v>161.31918469257303</v>
      </c>
      <c r="GV24" s="238">
        <v>161.48071363920297</v>
      </c>
      <c r="GW24" s="238">
        <v>161.01422847477903</v>
      </c>
      <c r="GX24" s="238">
        <v>161.24791496620927</v>
      </c>
      <c r="GY24" s="238">
        <v>163.07867607399717</v>
      </c>
      <c r="GZ24" s="238">
        <v>162.83042900167328</v>
      </c>
      <c r="HA24" s="238">
        <v>165.50902692183405</v>
      </c>
      <c r="HB24" s="238">
        <v>165.71232042044528</v>
      </c>
      <c r="HC24" s="238">
        <v>166.10000094856881</v>
      </c>
      <c r="HD24" s="238">
        <v>165.99640861439121</v>
      </c>
      <c r="HE24" s="238">
        <v>165.53188490717861</v>
      </c>
      <c r="HF24" s="238">
        <v>165.59694187093524</v>
      </c>
      <c r="HG24" s="238">
        <v>166.12450803350632</v>
      </c>
      <c r="HH24" s="238">
        <v>167.15985697819679</v>
      </c>
      <c r="HI24" s="238">
        <v>168.58136219917688</v>
      </c>
      <c r="HJ24" s="238">
        <v>168.29134247172465</v>
      </c>
      <c r="HK24" s="238">
        <v>168.43930408546925</v>
      </c>
      <c r="HL24" s="238">
        <v>168.45622152940061</v>
      </c>
      <c r="HM24" s="238">
        <v>166.8381440027886</v>
      </c>
      <c r="HN24" s="238">
        <v>165.95797486785116</v>
      </c>
      <c r="HO24" s="238">
        <v>167.18589872820925</v>
      </c>
      <c r="HP24" s="238">
        <v>168.06315864126432</v>
      </c>
      <c r="HQ24" s="238">
        <v>167.41545874036993</v>
      </c>
      <c r="HR24" s="238">
        <v>168.50635538639202</v>
      </c>
      <c r="HS24" s="238">
        <v>168.49442368654459</v>
      </c>
      <c r="HT24" s="238">
        <v>166.2221176245765</v>
      </c>
      <c r="HU24" s="238">
        <v>166.40479660434553</v>
      </c>
      <c r="HV24" s="238">
        <v>163.28524828167679</v>
      </c>
      <c r="HW24" s="238">
        <v>167.23866141481068</v>
      </c>
      <c r="HX24" s="238">
        <v>168.8737054447939</v>
      </c>
      <c r="HY24" s="238">
        <v>170.54404041407116</v>
      </c>
      <c r="HZ24" s="238">
        <v>171.52993570159751</v>
      </c>
      <c r="IA24" s="238">
        <v>170.09330360687906</v>
      </c>
      <c r="IB24" s="238">
        <v>172.14006372174984</v>
      </c>
      <c r="IC24" s="238">
        <v>173.45970040192029</v>
      </c>
      <c r="ID24" s="238">
        <v>173.14885373331492</v>
      </c>
      <c r="IE24" s="238">
        <v>173.65741189570494</v>
      </c>
      <c r="IF24" s="238">
        <v>173.02852720985734</v>
      </c>
      <c r="IG24" s="238">
        <v>173.91580358783222</v>
      </c>
      <c r="IH24" s="238">
        <v>174.49718148041046</v>
      </c>
      <c r="II24" s="238">
        <v>175.30928652720323</v>
      </c>
      <c r="IJ24" s="238">
        <v>172.02299791126927</v>
      </c>
      <c r="IK24" s="238">
        <v>160.98111862271764</v>
      </c>
      <c r="IL24" s="238">
        <v>166.05948670953907</v>
      </c>
      <c r="IM24" s="252">
        <v>167.9793135448981</v>
      </c>
      <c r="IN24" s="252">
        <v>169.50593816545822</v>
      </c>
      <c r="IO24" s="252">
        <v>170.56907686240484</v>
      </c>
      <c r="IP24" s="252">
        <v>172.13794497178944</v>
      </c>
      <c r="IQ24" s="252">
        <v>171.88665058936343</v>
      </c>
      <c r="IR24" s="252">
        <v>190.11608377101066</v>
      </c>
      <c r="IS24" s="252">
        <v>189.84734691470248</v>
      </c>
      <c r="IT24" s="252">
        <v>189.21422975680076</v>
      </c>
    </row>
    <row r="25" spans="1:254" x14ac:dyDescent="0.35">
      <c r="A25" s="257" t="s">
        <v>91</v>
      </c>
      <c r="B25" s="238">
        <v>100</v>
      </c>
      <c r="C25" s="238">
        <v>100</v>
      </c>
      <c r="D25" s="238">
        <v>100</v>
      </c>
      <c r="E25" s="238">
        <v>100</v>
      </c>
      <c r="F25" s="238">
        <v>100</v>
      </c>
      <c r="G25" s="238">
        <v>100</v>
      </c>
      <c r="H25" s="238">
        <v>100</v>
      </c>
      <c r="I25" s="238">
        <v>100</v>
      </c>
      <c r="J25" s="238">
        <v>100</v>
      </c>
      <c r="K25" s="238">
        <v>100</v>
      </c>
      <c r="L25" s="238">
        <v>100</v>
      </c>
      <c r="M25" s="238">
        <v>100</v>
      </c>
      <c r="N25" s="238">
        <v>100</v>
      </c>
      <c r="O25" s="238">
        <v>100</v>
      </c>
      <c r="P25" s="238">
        <v>100</v>
      </c>
      <c r="Q25" s="238">
        <v>100</v>
      </c>
      <c r="R25" s="238">
        <v>100</v>
      </c>
      <c r="S25" s="238">
        <v>100</v>
      </c>
      <c r="T25" s="238">
        <v>100</v>
      </c>
      <c r="U25" s="238">
        <v>100</v>
      </c>
      <c r="V25" s="238">
        <v>100</v>
      </c>
      <c r="W25" s="238">
        <v>100</v>
      </c>
      <c r="X25" s="238">
        <v>100</v>
      </c>
      <c r="Y25" s="238">
        <v>100</v>
      </c>
      <c r="Z25" s="238">
        <v>100</v>
      </c>
      <c r="AA25" s="238">
        <v>100</v>
      </c>
      <c r="AB25" s="238">
        <v>100</v>
      </c>
      <c r="AC25" s="238">
        <v>100</v>
      </c>
      <c r="AD25" s="238">
        <v>100</v>
      </c>
      <c r="AE25" s="238">
        <v>100</v>
      </c>
      <c r="AF25" s="238">
        <v>100</v>
      </c>
      <c r="AG25" s="238">
        <v>100</v>
      </c>
      <c r="AH25" s="238">
        <v>100</v>
      </c>
      <c r="AI25" s="238">
        <v>100</v>
      </c>
      <c r="AJ25" s="238">
        <v>100</v>
      </c>
      <c r="AK25" s="238">
        <v>100</v>
      </c>
      <c r="AL25" s="238">
        <v>100</v>
      </c>
      <c r="AM25" s="238">
        <v>100</v>
      </c>
      <c r="AN25" s="238">
        <v>100</v>
      </c>
      <c r="AO25" s="238">
        <v>100</v>
      </c>
      <c r="AP25" s="238">
        <v>100</v>
      </c>
      <c r="AQ25" s="238">
        <v>100</v>
      </c>
      <c r="AR25" s="238">
        <v>100</v>
      </c>
      <c r="AS25" s="238">
        <v>100</v>
      </c>
      <c r="AT25" s="238">
        <v>100</v>
      </c>
      <c r="AU25" s="238">
        <v>100</v>
      </c>
      <c r="AV25" s="238">
        <v>100</v>
      </c>
      <c r="AW25" s="238">
        <v>100</v>
      </c>
      <c r="AX25" s="238">
        <v>100</v>
      </c>
      <c r="AY25" s="238">
        <v>100</v>
      </c>
      <c r="AZ25" s="238">
        <v>100</v>
      </c>
      <c r="BA25" s="238">
        <v>100</v>
      </c>
      <c r="BB25" s="238">
        <v>100</v>
      </c>
      <c r="BC25" s="238">
        <v>100</v>
      </c>
      <c r="BD25" s="238">
        <v>100</v>
      </c>
      <c r="BE25" s="238">
        <v>100</v>
      </c>
      <c r="BF25" s="238">
        <v>100</v>
      </c>
      <c r="BG25" s="238">
        <v>100</v>
      </c>
      <c r="BH25" s="238">
        <v>100</v>
      </c>
      <c r="BI25" s="238">
        <v>100</v>
      </c>
      <c r="BJ25" s="238">
        <v>100</v>
      </c>
      <c r="BK25" s="238">
        <v>100</v>
      </c>
      <c r="BL25" s="238">
        <v>100</v>
      </c>
      <c r="BM25" s="238">
        <v>100</v>
      </c>
      <c r="BN25" s="238">
        <v>100</v>
      </c>
      <c r="BO25" s="238">
        <v>100</v>
      </c>
      <c r="BP25" s="238">
        <v>100</v>
      </c>
      <c r="BQ25" s="238">
        <v>100</v>
      </c>
      <c r="BR25" s="238">
        <v>100</v>
      </c>
      <c r="BS25" s="238">
        <v>100</v>
      </c>
      <c r="BT25" s="238">
        <v>100</v>
      </c>
      <c r="BU25" s="238">
        <v>100</v>
      </c>
      <c r="BV25" s="238">
        <v>100</v>
      </c>
      <c r="BW25" s="238">
        <v>100</v>
      </c>
      <c r="BX25" s="238">
        <v>100</v>
      </c>
      <c r="BY25" s="238">
        <v>100</v>
      </c>
      <c r="BZ25" s="238">
        <v>100</v>
      </c>
      <c r="CA25" s="238">
        <v>100</v>
      </c>
      <c r="CB25" s="238">
        <v>100</v>
      </c>
      <c r="CC25" s="238">
        <v>100</v>
      </c>
      <c r="CD25" s="238">
        <v>100</v>
      </c>
      <c r="CE25" s="238">
        <v>100</v>
      </c>
      <c r="CF25" s="238">
        <v>100</v>
      </c>
      <c r="CG25" s="238">
        <v>100</v>
      </c>
      <c r="CH25" s="238">
        <v>100</v>
      </c>
      <c r="CI25" s="238">
        <v>100</v>
      </c>
      <c r="CJ25" s="238">
        <v>100</v>
      </c>
      <c r="CK25" s="238">
        <v>100</v>
      </c>
      <c r="CL25" s="238">
        <v>100</v>
      </c>
      <c r="CM25" s="238">
        <v>100</v>
      </c>
      <c r="CN25" s="238">
        <v>100</v>
      </c>
      <c r="CO25" s="238">
        <v>100</v>
      </c>
      <c r="CP25" s="238">
        <v>100</v>
      </c>
      <c r="CQ25" s="238">
        <v>100</v>
      </c>
      <c r="CR25" s="238">
        <v>100</v>
      </c>
      <c r="CS25" s="238">
        <v>100</v>
      </c>
      <c r="CT25" s="238">
        <v>100</v>
      </c>
      <c r="CU25" s="238">
        <v>100</v>
      </c>
      <c r="CV25" s="238">
        <v>100</v>
      </c>
      <c r="CW25" s="238">
        <v>100</v>
      </c>
      <c r="CX25" s="238">
        <v>103.60587135992505</v>
      </c>
      <c r="CY25" s="238">
        <v>109.87971746086724</v>
      </c>
      <c r="CZ25" s="238">
        <v>107.83930603230412</v>
      </c>
      <c r="DA25" s="238">
        <v>100.00740655656132</v>
      </c>
      <c r="DB25" s="238">
        <v>94.340574006316203</v>
      </c>
      <c r="DC25" s="238">
        <v>89.395707066528388</v>
      </c>
      <c r="DD25" s="238">
        <v>77.31989611395764</v>
      </c>
      <c r="DE25" s="238">
        <v>66.837012971446327</v>
      </c>
      <c r="DF25" s="238">
        <v>60.494310354217525</v>
      </c>
      <c r="DG25" s="238">
        <v>58.385867214401927</v>
      </c>
      <c r="DH25" s="238">
        <v>60.019531809245805</v>
      </c>
      <c r="DI25" s="238">
        <v>54.544404693504163</v>
      </c>
      <c r="DJ25" s="238">
        <v>53.84696162366059</v>
      </c>
      <c r="DK25" s="238">
        <v>65.592109523360335</v>
      </c>
      <c r="DL25" s="238">
        <v>71.316237298872977</v>
      </c>
      <c r="DM25" s="238">
        <v>69.952625699550126</v>
      </c>
      <c r="DN25" s="238">
        <v>75.738275146344165</v>
      </c>
      <c r="DO25" s="238">
        <v>79.54211344522939</v>
      </c>
      <c r="DP25" s="238">
        <v>83.922830803727919</v>
      </c>
      <c r="DQ25" s="238">
        <v>82.531489322625177</v>
      </c>
      <c r="DR25" s="238">
        <v>85.320282024716533</v>
      </c>
      <c r="DS25" s="238">
        <v>89.806131280053933</v>
      </c>
      <c r="DT25" s="238">
        <v>90.862851583801685</v>
      </c>
      <c r="DU25" s="238">
        <v>91.175869695597157</v>
      </c>
      <c r="DV25" s="238">
        <v>99.433207633997696</v>
      </c>
      <c r="DW25" s="238">
        <v>100.64586090207764</v>
      </c>
      <c r="DX25" s="238">
        <v>95.773610590876388</v>
      </c>
      <c r="DY25" s="238">
        <v>96.699051570102824</v>
      </c>
      <c r="DZ25" s="238">
        <v>100.33827178733178</v>
      </c>
      <c r="EA25" s="238">
        <v>96.907556557196529</v>
      </c>
      <c r="EB25" s="238">
        <v>104.27214875934736</v>
      </c>
      <c r="EC25" s="238">
        <v>105.68171202319462</v>
      </c>
      <c r="ED25" s="238">
        <v>106.83190014002447</v>
      </c>
      <c r="EE25" s="238">
        <v>115.17420191149284</v>
      </c>
      <c r="EF25" s="238">
        <v>115.40545646081779</v>
      </c>
      <c r="EG25" s="238">
        <v>118.07689483344086</v>
      </c>
      <c r="EH25" s="238">
        <v>115.09685979816319</v>
      </c>
      <c r="EI25" s="238">
        <v>116.8615573921699</v>
      </c>
      <c r="EJ25" s="238">
        <v>117.07809158566486</v>
      </c>
      <c r="EK25" s="238">
        <v>113.60496793723031</v>
      </c>
      <c r="EL25" s="238">
        <v>111.83484983954649</v>
      </c>
      <c r="EM25" s="238">
        <v>98.60322792124434</v>
      </c>
      <c r="EN25" s="238">
        <v>95.200754750216618</v>
      </c>
      <c r="EO25" s="238">
        <v>100.32158323914362</v>
      </c>
      <c r="EP25" s="238">
        <v>100.98921723853894</v>
      </c>
      <c r="EQ25" s="238">
        <v>101.22855925573997</v>
      </c>
      <c r="ER25" s="238">
        <v>109.02849847417127</v>
      </c>
      <c r="ES25" s="238">
        <v>116.20365777089914</v>
      </c>
      <c r="ET25" s="238">
        <v>117.10064923183234</v>
      </c>
      <c r="EU25" s="238">
        <v>119.64464804351891</v>
      </c>
      <c r="EV25" s="238">
        <v>113.68828766292279</v>
      </c>
      <c r="EW25" s="238">
        <v>114.60101299392386</v>
      </c>
      <c r="EX25" s="238">
        <v>120.63473351155309</v>
      </c>
      <c r="EY25" s="238">
        <v>120.67129862871461</v>
      </c>
      <c r="EZ25" s="238">
        <v>123.07115125337353</v>
      </c>
      <c r="FA25" s="238">
        <v>122.44854381832337</v>
      </c>
      <c r="FB25" s="238">
        <v>124.82287616484258</v>
      </c>
      <c r="FC25" s="238">
        <v>125.57579090376295</v>
      </c>
      <c r="FD25" s="238">
        <v>129.11166419979364</v>
      </c>
      <c r="FE25" s="238">
        <v>134.03407778907192</v>
      </c>
      <c r="FF25" s="238">
        <v>137.59462546351347</v>
      </c>
      <c r="FG25" s="238">
        <v>138.83685142359496</v>
      </c>
      <c r="FH25" s="238">
        <v>142.44642558816031</v>
      </c>
      <c r="FI25" s="238">
        <v>139.05956398290391</v>
      </c>
      <c r="FJ25" s="238">
        <v>143.51379866395379</v>
      </c>
      <c r="FK25" s="238">
        <v>145.91396078228806</v>
      </c>
      <c r="FL25" s="238">
        <v>150.79208011763862</v>
      </c>
      <c r="FM25" s="238">
        <v>153.23687534422376</v>
      </c>
      <c r="FN25" s="238">
        <v>157.39574260619943</v>
      </c>
      <c r="FO25" s="238">
        <v>160.92986210413761</v>
      </c>
      <c r="FP25" s="238">
        <v>157.80822081641568</v>
      </c>
      <c r="FQ25" s="238">
        <v>161.7881881571542</v>
      </c>
      <c r="FR25" s="238">
        <v>160.31058213199864</v>
      </c>
      <c r="FS25" s="238">
        <v>161.01037898966209</v>
      </c>
      <c r="FT25" s="238">
        <v>162.42330037565588</v>
      </c>
      <c r="FU25" s="238">
        <v>163.81363631342609</v>
      </c>
      <c r="FV25" s="238">
        <v>164.37377741790345</v>
      </c>
      <c r="FW25" s="238">
        <v>165.63348909219474</v>
      </c>
      <c r="FX25" s="238">
        <v>165.53014036243772</v>
      </c>
      <c r="FY25" s="238">
        <v>170.98502627911313</v>
      </c>
      <c r="FZ25" s="238">
        <v>174.59175968195987</v>
      </c>
      <c r="GA25" s="238">
        <v>173.91193270510695</v>
      </c>
      <c r="GB25" s="238">
        <v>184.30525838858165</v>
      </c>
      <c r="GC25" s="238">
        <v>196.94236240229114</v>
      </c>
      <c r="GD25" s="238">
        <v>203.68258038299339</v>
      </c>
      <c r="GE25" s="238">
        <v>204.3028431518168</v>
      </c>
      <c r="GF25" s="238">
        <v>211.51297280218083</v>
      </c>
      <c r="GG25" s="238">
        <v>203.68652024022558</v>
      </c>
      <c r="GH25" s="238">
        <v>214.96484607424861</v>
      </c>
      <c r="GI25" s="238">
        <v>202.81898052541155</v>
      </c>
      <c r="GJ25" s="238">
        <v>199.94160065844366</v>
      </c>
      <c r="GK25" s="238">
        <v>210.75469130378062</v>
      </c>
      <c r="GL25" s="238">
        <v>223.12105633408589</v>
      </c>
      <c r="GM25" s="238">
        <v>218.68655566731485</v>
      </c>
      <c r="GN25" s="238">
        <v>207.5417813622623</v>
      </c>
      <c r="GO25" s="238">
        <v>206.62513736196834</v>
      </c>
      <c r="GP25" s="238">
        <v>210.07990967984554</v>
      </c>
      <c r="GQ25" s="238">
        <v>208.95104025471991</v>
      </c>
      <c r="GR25" s="238">
        <v>220.16971400685429</v>
      </c>
      <c r="GS25" s="238">
        <v>212.19428048598391</v>
      </c>
      <c r="GT25" s="238">
        <v>221.7965716679241</v>
      </c>
      <c r="GU25" s="238">
        <v>224.53590230474674</v>
      </c>
      <c r="GV25" s="238">
        <v>225.17875023874578</v>
      </c>
      <c r="GW25" s="238">
        <v>224.55680342118652</v>
      </c>
      <c r="GX25" s="238">
        <v>224.8969631820969</v>
      </c>
      <c r="GY25" s="238">
        <v>231.06299977819836</v>
      </c>
      <c r="GZ25" s="238">
        <v>236.88533056760596</v>
      </c>
      <c r="HA25" s="238">
        <v>242.65282586898218</v>
      </c>
      <c r="HB25" s="238">
        <v>250.82795671665215</v>
      </c>
      <c r="HC25" s="238">
        <v>259.51750169741547</v>
      </c>
      <c r="HD25" s="238">
        <v>261.48319908884235</v>
      </c>
      <c r="HE25" s="238">
        <v>259.85745496320988</v>
      </c>
      <c r="HF25" s="238">
        <v>259.52619544291872</v>
      </c>
      <c r="HG25" s="238">
        <v>258.05303543336726</v>
      </c>
      <c r="HH25" s="238">
        <v>263.55477944220996</v>
      </c>
      <c r="HI25" s="238">
        <v>269.97067164394241</v>
      </c>
      <c r="HJ25" s="238">
        <v>265.66924865117193</v>
      </c>
      <c r="HK25" s="238">
        <v>269.17931011713785</v>
      </c>
      <c r="HL25" s="238">
        <v>273.12597493157563</v>
      </c>
      <c r="HM25" s="238">
        <v>272.92975071042753</v>
      </c>
      <c r="HN25" s="238">
        <v>267.15777692794114</v>
      </c>
      <c r="HO25" s="238">
        <v>276.65088116544774</v>
      </c>
      <c r="HP25" s="238">
        <v>287.03276386329378</v>
      </c>
      <c r="HQ25" s="238">
        <v>285.35124295763529</v>
      </c>
      <c r="HR25" s="238">
        <v>294.64783851477858</v>
      </c>
      <c r="HS25" s="238">
        <v>296.27892237352773</v>
      </c>
      <c r="HT25" s="238">
        <v>277.25165479324426</v>
      </c>
      <c r="HU25" s="238">
        <v>281.19458130206709</v>
      </c>
      <c r="HV25" s="238">
        <v>264.64549673761348</v>
      </c>
      <c r="HW25" s="238">
        <v>278.57406016457401</v>
      </c>
      <c r="HX25" s="238">
        <v>291.49530654197599</v>
      </c>
      <c r="HY25" s="238">
        <v>298.73248311357838</v>
      </c>
      <c r="HZ25" s="238">
        <v>312.21514246398829</v>
      </c>
      <c r="IA25" s="238">
        <v>298.70428660811297</v>
      </c>
      <c r="IB25" s="238">
        <v>309.02418707609462</v>
      </c>
      <c r="IC25" s="238">
        <v>313.17226899155651</v>
      </c>
      <c r="ID25" s="238">
        <v>307.73448195768253</v>
      </c>
      <c r="IE25" s="238">
        <v>313.69058039417689</v>
      </c>
      <c r="IF25" s="238">
        <v>317.51245655896338</v>
      </c>
      <c r="IG25" s="238">
        <v>331.26034567523243</v>
      </c>
      <c r="IH25" s="238">
        <v>340.86729750575404</v>
      </c>
      <c r="II25" s="238">
        <v>337.54439611553124</v>
      </c>
      <c r="IJ25" s="238">
        <v>316.06765203962937</v>
      </c>
      <c r="IK25" s="238">
        <v>274.16014019111361</v>
      </c>
      <c r="IL25" s="238">
        <v>303.17569790007622</v>
      </c>
      <c r="IM25" s="252">
        <v>318.77036967028488</v>
      </c>
      <c r="IN25" s="252">
        <v>324.9117476154766</v>
      </c>
      <c r="IO25" s="252">
        <v>327.79309416465611</v>
      </c>
      <c r="IP25" s="252">
        <v>345.90896112541435</v>
      </c>
      <c r="IQ25" s="252">
        <v>342.60641304109475</v>
      </c>
      <c r="IR25" s="252">
        <v>384.92117524647853</v>
      </c>
      <c r="IS25" s="252">
        <v>381.25364865484568</v>
      </c>
      <c r="IT25" s="252">
        <v>370.30565209308247</v>
      </c>
    </row>
    <row r="26" spans="1:254" x14ac:dyDescent="0.35">
      <c r="A26" s="257" t="s">
        <v>76</v>
      </c>
      <c r="B26" s="238">
        <v>100</v>
      </c>
      <c r="C26" s="238">
        <v>100</v>
      </c>
      <c r="D26" s="238">
        <v>100</v>
      </c>
      <c r="E26" s="238">
        <v>100</v>
      </c>
      <c r="F26" s="238">
        <v>100</v>
      </c>
      <c r="G26" s="238">
        <v>100</v>
      </c>
      <c r="H26" s="238">
        <v>100</v>
      </c>
      <c r="I26" s="238">
        <v>100</v>
      </c>
      <c r="J26" s="238">
        <v>100</v>
      </c>
      <c r="K26" s="238">
        <v>100</v>
      </c>
      <c r="L26" s="238">
        <v>100</v>
      </c>
      <c r="M26" s="238">
        <v>100</v>
      </c>
      <c r="N26" s="238">
        <v>100</v>
      </c>
      <c r="O26" s="238">
        <v>100</v>
      </c>
      <c r="P26" s="238">
        <v>100</v>
      </c>
      <c r="Q26" s="238">
        <v>100</v>
      </c>
      <c r="R26" s="238">
        <v>100</v>
      </c>
      <c r="S26" s="238">
        <v>100</v>
      </c>
      <c r="T26" s="238">
        <v>100</v>
      </c>
      <c r="U26" s="238">
        <v>100</v>
      </c>
      <c r="V26" s="238">
        <v>100</v>
      </c>
      <c r="W26" s="238">
        <v>94.410368625372925</v>
      </c>
      <c r="X26" s="238">
        <v>90.271328426624166</v>
      </c>
      <c r="Y26" s="238">
        <v>92.863067195357729</v>
      </c>
      <c r="Z26" s="238">
        <v>95.890357046032037</v>
      </c>
      <c r="AA26" s="238">
        <v>95.886223058484745</v>
      </c>
      <c r="AB26" s="238">
        <v>94.663377014757813</v>
      </c>
      <c r="AC26" s="238">
        <v>94.200282148359506</v>
      </c>
      <c r="AD26" s="238">
        <v>95.183244307073409</v>
      </c>
      <c r="AE26" s="238">
        <v>94.062739720901035</v>
      </c>
      <c r="AF26" s="238">
        <v>93.694253499578835</v>
      </c>
      <c r="AG26" s="238">
        <v>91.002493980275858</v>
      </c>
      <c r="AH26" s="238">
        <v>89.50451475021049</v>
      </c>
      <c r="AI26" s="238">
        <v>90.193870088471584</v>
      </c>
      <c r="AJ26" s="238">
        <v>87.398141486054271</v>
      </c>
      <c r="AK26" s="238">
        <v>88.182838397855335</v>
      </c>
      <c r="AL26" s="238">
        <v>89.265212976048133</v>
      </c>
      <c r="AM26" s="238">
        <v>88.160437065396309</v>
      </c>
      <c r="AN26" s="238">
        <v>86.246480407624531</v>
      </c>
      <c r="AO26" s="238">
        <v>85.809069854377427</v>
      </c>
      <c r="AP26" s="238">
        <v>85.511497549373985</v>
      </c>
      <c r="AQ26" s="238">
        <v>87.865139156155436</v>
      </c>
      <c r="AR26" s="238">
        <v>88.836011745850712</v>
      </c>
      <c r="AS26" s="238">
        <v>90.374939492904417</v>
      </c>
      <c r="AT26" s="238">
        <v>91.371399516525557</v>
      </c>
      <c r="AU26" s="238">
        <v>94.017340441893879</v>
      </c>
      <c r="AV26" s="238">
        <v>92.750202283857121</v>
      </c>
      <c r="AW26" s="238">
        <v>94.737049539273784</v>
      </c>
      <c r="AX26" s="238">
        <v>93.869682535832382</v>
      </c>
      <c r="AY26" s="238">
        <v>94.958895118512928</v>
      </c>
      <c r="AZ26" s="238">
        <v>97.037328351380424</v>
      </c>
      <c r="BA26" s="238">
        <v>98.45881974774575</v>
      </c>
      <c r="BB26" s="238">
        <v>99.045772021123071</v>
      </c>
      <c r="BC26" s="238">
        <v>98.61868645936066</v>
      </c>
      <c r="BD26" s="238">
        <v>97.565149756541871</v>
      </c>
      <c r="BE26" s="238">
        <v>98.842365230839135</v>
      </c>
      <c r="BF26" s="238">
        <v>97.895271416915293</v>
      </c>
      <c r="BG26" s="238">
        <v>98.494586976535643</v>
      </c>
      <c r="BH26" s="238">
        <v>99.253331423955302</v>
      </c>
      <c r="BI26" s="238">
        <v>99.09485627512754</v>
      </c>
      <c r="BJ26" s="238">
        <v>100.37285789306053</v>
      </c>
      <c r="BK26" s="238">
        <v>101.55312002381646</v>
      </c>
      <c r="BL26" s="238">
        <v>103.12334297774144</v>
      </c>
      <c r="BM26" s="238">
        <v>104.60875084461527</v>
      </c>
      <c r="BN26" s="238">
        <v>104.57073844173991</v>
      </c>
      <c r="BO26" s="238">
        <v>103.98583022104579</v>
      </c>
      <c r="BP26" s="238">
        <v>107.56042973238657</v>
      </c>
      <c r="BQ26" s="238">
        <v>110.31296606077832</v>
      </c>
      <c r="BR26" s="238">
        <v>112.24971738500889</v>
      </c>
      <c r="BS26" s="238">
        <v>112.63311188668712</v>
      </c>
      <c r="BT26" s="238">
        <v>115.59208088443667</v>
      </c>
      <c r="BU26" s="238">
        <v>113.75333244554415</v>
      </c>
      <c r="BV26" s="238">
        <v>116.65774297971936</v>
      </c>
      <c r="BW26" s="238">
        <v>119.00948958485075</v>
      </c>
      <c r="BX26" s="238">
        <v>120.81492443953951</v>
      </c>
      <c r="BY26" s="238">
        <v>122.12303062821883</v>
      </c>
      <c r="BZ26" s="238">
        <v>122.05193987183979</v>
      </c>
      <c r="CA26" s="238">
        <v>122.45650447316254</v>
      </c>
      <c r="CB26" s="238">
        <v>117.82823803904625</v>
      </c>
      <c r="CC26" s="238">
        <v>116.70596027732002</v>
      </c>
      <c r="CD26" s="238">
        <v>118.32063455530262</v>
      </c>
      <c r="CE26" s="238">
        <v>119.78101652679653</v>
      </c>
      <c r="CF26" s="238">
        <v>122.06369611396373</v>
      </c>
      <c r="CG26" s="238">
        <v>123.87257501699138</v>
      </c>
      <c r="CH26" s="238">
        <v>124.02198024182488</v>
      </c>
      <c r="CI26" s="238">
        <v>125.86168815001342</v>
      </c>
      <c r="CJ26" s="238">
        <v>127.06347621739583</v>
      </c>
      <c r="CK26" s="238">
        <v>125.96687197842958</v>
      </c>
      <c r="CL26" s="238">
        <v>127.13113208766406</v>
      </c>
      <c r="CM26" s="238">
        <v>128.96825010479913</v>
      </c>
      <c r="CN26" s="238">
        <v>130.87310170194917</v>
      </c>
      <c r="CO26" s="238">
        <v>129.26099593488408</v>
      </c>
      <c r="CP26" s="238">
        <v>129.131297406344</v>
      </c>
      <c r="CQ26" s="238">
        <v>128.50365598283079</v>
      </c>
      <c r="CR26" s="238">
        <v>130.03572256731903</v>
      </c>
      <c r="CS26" s="238">
        <v>132.11576745226705</v>
      </c>
      <c r="CT26" s="238">
        <v>127.60789294272053</v>
      </c>
      <c r="CU26" s="238">
        <v>127.54639350698102</v>
      </c>
      <c r="CV26" s="238">
        <v>122.0037036319315</v>
      </c>
      <c r="CW26" s="238">
        <v>122.39280105758876</v>
      </c>
      <c r="CX26" s="238">
        <v>118.68801651908363</v>
      </c>
      <c r="CY26" s="238">
        <v>121.98400387042173</v>
      </c>
      <c r="CZ26" s="238">
        <v>123.12548994795992</v>
      </c>
      <c r="DA26" s="238">
        <v>117.6349286160885</v>
      </c>
      <c r="DB26" s="238">
        <v>118.06957623426013</v>
      </c>
      <c r="DC26" s="238">
        <v>120.11360634054431</v>
      </c>
      <c r="DD26" s="238">
        <v>111.74775511801877</v>
      </c>
      <c r="DE26" s="238">
        <v>102.47650866124917</v>
      </c>
      <c r="DF26" s="238">
        <v>101.48703713527519</v>
      </c>
      <c r="DG26" s="238">
        <v>99.501349613998457</v>
      </c>
      <c r="DH26" s="238">
        <v>101.63255507514636</v>
      </c>
      <c r="DI26" s="238">
        <v>97.361040189154863</v>
      </c>
      <c r="DJ26" s="238">
        <v>98.086192490265589</v>
      </c>
      <c r="DK26" s="238">
        <v>104.19289152457648</v>
      </c>
      <c r="DL26" s="238">
        <v>106.72531963226241</v>
      </c>
      <c r="DM26" s="238">
        <v>107.80233346148263</v>
      </c>
      <c r="DN26" s="238">
        <v>112.72019514265388</v>
      </c>
      <c r="DO26" s="238">
        <v>115.07552273877234</v>
      </c>
      <c r="DP26" s="238">
        <v>117.73198411217216</v>
      </c>
      <c r="DQ26" s="238">
        <v>116.96691781182196</v>
      </c>
      <c r="DR26" s="238">
        <v>117.9370501598536</v>
      </c>
      <c r="DS26" s="238">
        <v>121.34918635798272</v>
      </c>
      <c r="DT26" s="238">
        <v>122.25904663489789</v>
      </c>
      <c r="DU26" s="238">
        <v>123.99552472597571</v>
      </c>
      <c r="DV26" s="238">
        <v>128.28845174647111</v>
      </c>
      <c r="DW26" s="238">
        <v>130.23217932458761</v>
      </c>
      <c r="DX26" s="238">
        <v>128.25704692778245</v>
      </c>
      <c r="DY26" s="238">
        <v>127.50592680950199</v>
      </c>
      <c r="DZ26" s="238">
        <v>128.53573378486345</v>
      </c>
      <c r="EA26" s="238">
        <v>128.89131945061456</v>
      </c>
      <c r="EB26" s="238">
        <v>131.60061835326499</v>
      </c>
      <c r="EC26" s="238">
        <v>131.56804336063948</v>
      </c>
      <c r="ED26" s="238">
        <v>133.19482776861543</v>
      </c>
      <c r="EE26" s="238">
        <v>134.95720983935342</v>
      </c>
      <c r="EF26" s="238">
        <v>133.74440748080164</v>
      </c>
      <c r="EG26" s="238">
        <v>135.0421225028895</v>
      </c>
      <c r="EH26" s="238">
        <v>133.1195059619898</v>
      </c>
      <c r="EI26" s="238">
        <v>133.31159084887656</v>
      </c>
      <c r="EJ26" s="238">
        <v>134.66802079322375</v>
      </c>
      <c r="EK26" s="238">
        <v>132.37242597196561</v>
      </c>
      <c r="EL26" s="238">
        <v>132.68011230696956</v>
      </c>
      <c r="EM26" s="238">
        <v>128.88887136528655</v>
      </c>
      <c r="EN26" s="238">
        <v>127.81848244995261</v>
      </c>
      <c r="EO26" s="238">
        <v>131.14596429926149</v>
      </c>
      <c r="EP26" s="238">
        <v>131.14396084858751</v>
      </c>
      <c r="EQ26" s="238">
        <v>134.74351484317435</v>
      </c>
      <c r="ER26" s="238">
        <v>137.5261909876377</v>
      </c>
      <c r="ES26" s="238">
        <v>139.96566352749488</v>
      </c>
      <c r="ET26" s="238">
        <v>140.41175862980015</v>
      </c>
      <c r="EU26" s="238">
        <v>141.2375535309036</v>
      </c>
      <c r="EV26" s="238">
        <v>140.43256498222499</v>
      </c>
      <c r="EW26" s="238">
        <v>140.99429462442941</v>
      </c>
      <c r="EX26" s="238">
        <v>145.49197775793115</v>
      </c>
      <c r="EY26" s="238">
        <v>145.49524929415475</v>
      </c>
      <c r="EZ26" s="238">
        <v>146.60278961083432</v>
      </c>
      <c r="FA26" s="238">
        <v>145.87877624039163</v>
      </c>
      <c r="FB26" s="238">
        <v>147.43987241870431</v>
      </c>
      <c r="FC26" s="238">
        <v>146.07851637987059</v>
      </c>
      <c r="FD26" s="238">
        <v>146.62445182981483</v>
      </c>
      <c r="FE26" s="238">
        <v>149.43988368902728</v>
      </c>
      <c r="FF26" s="238">
        <v>152.31667518489971</v>
      </c>
      <c r="FG26" s="238">
        <v>153.3659200378745</v>
      </c>
      <c r="FH26" s="238">
        <v>154.03175836671684</v>
      </c>
      <c r="FI26" s="238">
        <v>149.91533979199187</v>
      </c>
      <c r="FJ26" s="238">
        <v>151.83223579066868</v>
      </c>
      <c r="FK26" s="238">
        <v>149.92116529176627</v>
      </c>
      <c r="FL26" s="238">
        <v>152.52262459860543</v>
      </c>
      <c r="FM26" s="238">
        <v>155.60122118093676</v>
      </c>
      <c r="FN26" s="238">
        <v>157.06092419299804</v>
      </c>
      <c r="FO26" s="238">
        <v>156.79591508405699</v>
      </c>
      <c r="FP26" s="238">
        <v>156.67381403457429</v>
      </c>
      <c r="FQ26" s="238">
        <v>159.06621218936783</v>
      </c>
      <c r="FR26" s="238">
        <v>159.87980720819016</v>
      </c>
      <c r="FS26" s="238">
        <v>160.19164580269296</v>
      </c>
      <c r="FT26" s="238">
        <v>163.74236218953575</v>
      </c>
      <c r="FU26" s="238">
        <v>165.28882908678034</v>
      </c>
      <c r="FV26" s="238">
        <v>165.71774786505986</v>
      </c>
      <c r="FW26" s="238">
        <v>169.57801551588895</v>
      </c>
      <c r="FX26" s="238">
        <v>170.42525215821868</v>
      </c>
      <c r="FY26" s="238">
        <v>171.81552628659094</v>
      </c>
      <c r="FZ26" s="238">
        <v>172.74605092361199</v>
      </c>
      <c r="GA26" s="238">
        <v>173.08049437296336</v>
      </c>
      <c r="GB26" s="238">
        <v>178.21756837931562</v>
      </c>
      <c r="GC26" s="238">
        <v>183.71881668871586</v>
      </c>
      <c r="GD26" s="238">
        <v>187.13819959942452</v>
      </c>
      <c r="GE26" s="238">
        <v>185.51359182384257</v>
      </c>
      <c r="GF26" s="238">
        <v>186.91055644536451</v>
      </c>
      <c r="GG26" s="238">
        <v>182.98800515613462</v>
      </c>
      <c r="GH26" s="238">
        <v>184.8880017246706</v>
      </c>
      <c r="GI26" s="238">
        <v>178.74200995042352</v>
      </c>
      <c r="GJ26" s="238">
        <v>176.31083264305536</v>
      </c>
      <c r="GK26" s="238">
        <v>182.31896490214228</v>
      </c>
      <c r="GL26" s="238">
        <v>186.09741081171697</v>
      </c>
      <c r="GM26" s="238">
        <v>181.66325968552718</v>
      </c>
      <c r="GN26" s="238">
        <v>178.13379228773107</v>
      </c>
      <c r="GO26" s="238">
        <v>177.47246949943127</v>
      </c>
      <c r="GP26" s="238">
        <v>179.60754648213685</v>
      </c>
      <c r="GQ26" s="238">
        <v>180.18515471073687</v>
      </c>
      <c r="GR26" s="238">
        <v>183.09512958421681</v>
      </c>
      <c r="GS26" s="238">
        <v>182.852737976756</v>
      </c>
      <c r="GT26" s="238">
        <v>186.04712667638429</v>
      </c>
      <c r="GU26" s="238">
        <v>187.44606946760857</v>
      </c>
      <c r="GV26" s="238">
        <v>187.51397225474125</v>
      </c>
      <c r="GW26" s="238">
        <v>186.95368178456297</v>
      </c>
      <c r="GX26" s="238">
        <v>188.43156584742388</v>
      </c>
      <c r="GY26" s="238">
        <v>191.11530251756903</v>
      </c>
      <c r="GZ26" s="238">
        <v>191.48506258230469</v>
      </c>
      <c r="HA26" s="238">
        <v>196.06817268474785</v>
      </c>
      <c r="HB26" s="238">
        <v>196.25779428905219</v>
      </c>
      <c r="HC26" s="238">
        <v>196.97290169390968</v>
      </c>
      <c r="HD26" s="238">
        <v>196.6615333223896</v>
      </c>
      <c r="HE26" s="238">
        <v>195.7726770883049</v>
      </c>
      <c r="HF26" s="238">
        <v>195.78155495120942</v>
      </c>
      <c r="HG26" s="238">
        <v>196.409029349321</v>
      </c>
      <c r="HH26" s="238">
        <v>198.85114713691405</v>
      </c>
      <c r="HI26" s="238">
        <v>201.83939737874729</v>
      </c>
      <c r="HJ26" s="238">
        <v>201.39776223427663</v>
      </c>
      <c r="HK26" s="238">
        <v>202.03644053907735</v>
      </c>
      <c r="HL26" s="238">
        <v>202.68572410572503</v>
      </c>
      <c r="HM26" s="238">
        <v>200.35289548068641</v>
      </c>
      <c r="HN26" s="238">
        <v>198.21946128401794</v>
      </c>
      <c r="HO26" s="238">
        <v>200.69894904329365</v>
      </c>
      <c r="HP26" s="238">
        <v>203.21782023280809</v>
      </c>
      <c r="HQ26" s="238">
        <v>202.1295110325259</v>
      </c>
      <c r="HR26" s="238">
        <v>204.52248872846624</v>
      </c>
      <c r="HS26" s="238">
        <v>204.63380133347493</v>
      </c>
      <c r="HT26" s="238">
        <v>198.90150078979886</v>
      </c>
      <c r="HU26" s="238">
        <v>199.59112218833693</v>
      </c>
      <c r="HV26" s="238">
        <v>193.2876914219851</v>
      </c>
      <c r="HW26" s="238">
        <v>200.28506960295124</v>
      </c>
      <c r="HX26" s="238">
        <v>204.44905708716422</v>
      </c>
      <c r="HY26" s="238">
        <v>207.04611654742055</v>
      </c>
      <c r="HZ26" s="238">
        <v>210.5245898207346</v>
      </c>
      <c r="IA26" s="238">
        <v>206.48222486095372</v>
      </c>
      <c r="IB26" s="238">
        <v>210.57112969879225</v>
      </c>
      <c r="IC26" s="238">
        <v>212.96482432232997</v>
      </c>
      <c r="ID26" s="238">
        <v>212.28591071594724</v>
      </c>
      <c r="IE26" s="238">
        <v>214.41248540050557</v>
      </c>
      <c r="IF26" s="238">
        <v>214.67066816528254</v>
      </c>
      <c r="IG26" s="238">
        <v>218.62441644541329</v>
      </c>
      <c r="IH26" s="238">
        <v>220.70977664341285</v>
      </c>
      <c r="II26" s="238">
        <v>221.1943793072744</v>
      </c>
      <c r="IJ26" s="238">
        <v>214.84948924496217</v>
      </c>
      <c r="IK26" s="238">
        <v>196.30899771766278</v>
      </c>
      <c r="IL26" s="238">
        <v>205.96428792867479</v>
      </c>
      <c r="IM26" s="252">
        <v>210.24312108421213</v>
      </c>
      <c r="IN26" s="252">
        <v>213.44581727502697</v>
      </c>
      <c r="IO26" s="252">
        <v>214.79786916133961</v>
      </c>
      <c r="IP26" s="252">
        <v>219.46690701398475</v>
      </c>
      <c r="IQ26" s="252">
        <v>218.88135167127916</v>
      </c>
      <c r="IR26" s="252">
        <v>250.3622809968746</v>
      </c>
      <c r="IS26" s="252">
        <v>249.7496227816994</v>
      </c>
      <c r="IT26" s="252">
        <v>248.7291929502056</v>
      </c>
    </row>
    <row r="27" spans="1:254" x14ac:dyDescent="0.35">
      <c r="A27" s="257" t="s">
        <v>78</v>
      </c>
      <c r="B27" s="238">
        <v>100</v>
      </c>
      <c r="C27" s="238">
        <v>100</v>
      </c>
      <c r="D27" s="238">
        <v>100</v>
      </c>
      <c r="E27" s="238">
        <v>100</v>
      </c>
      <c r="F27" s="238">
        <v>100</v>
      </c>
      <c r="G27" s="238">
        <v>100</v>
      </c>
      <c r="H27" s="238">
        <v>100</v>
      </c>
      <c r="I27" s="238">
        <v>100</v>
      </c>
      <c r="J27" s="238">
        <v>100</v>
      </c>
      <c r="K27" s="238">
        <v>100</v>
      </c>
      <c r="L27" s="238">
        <v>100</v>
      </c>
      <c r="M27" s="238">
        <v>100</v>
      </c>
      <c r="N27" s="238">
        <v>100</v>
      </c>
      <c r="O27" s="238">
        <v>100</v>
      </c>
      <c r="P27" s="238">
        <v>100</v>
      </c>
      <c r="Q27" s="238">
        <v>100</v>
      </c>
      <c r="R27" s="238">
        <v>100</v>
      </c>
      <c r="S27" s="238">
        <v>100</v>
      </c>
      <c r="T27" s="238">
        <v>100</v>
      </c>
      <c r="U27" s="238">
        <v>100</v>
      </c>
      <c r="V27" s="238">
        <v>100</v>
      </c>
      <c r="W27" s="238">
        <v>100</v>
      </c>
      <c r="X27" s="238">
        <v>100</v>
      </c>
      <c r="Y27" s="238">
        <v>100</v>
      </c>
      <c r="Z27" s="238">
        <v>100</v>
      </c>
      <c r="AA27" s="238">
        <v>100</v>
      </c>
      <c r="AB27" s="238">
        <v>100</v>
      </c>
      <c r="AC27" s="238">
        <v>100</v>
      </c>
      <c r="AD27" s="238">
        <v>100</v>
      </c>
      <c r="AE27" s="238">
        <v>100</v>
      </c>
      <c r="AF27" s="238">
        <v>100</v>
      </c>
      <c r="AG27" s="238">
        <v>100</v>
      </c>
      <c r="AH27" s="238">
        <v>100</v>
      </c>
      <c r="AI27" s="238">
        <v>100</v>
      </c>
      <c r="AJ27" s="238">
        <v>100</v>
      </c>
      <c r="AK27" s="238">
        <v>100</v>
      </c>
      <c r="AL27" s="238">
        <v>100</v>
      </c>
      <c r="AM27" s="238">
        <v>100</v>
      </c>
      <c r="AN27" s="238">
        <v>100</v>
      </c>
      <c r="AO27" s="238">
        <v>100</v>
      </c>
      <c r="AP27" s="238">
        <v>100</v>
      </c>
      <c r="AQ27" s="238">
        <v>100</v>
      </c>
      <c r="AR27" s="238">
        <v>100</v>
      </c>
      <c r="AS27" s="238">
        <v>100</v>
      </c>
      <c r="AT27" s="238">
        <v>100</v>
      </c>
      <c r="AU27" s="238">
        <v>100</v>
      </c>
      <c r="AV27" s="238">
        <v>100</v>
      </c>
      <c r="AW27" s="238">
        <v>100</v>
      </c>
      <c r="AX27" s="238">
        <v>100</v>
      </c>
      <c r="AY27" s="238">
        <v>100</v>
      </c>
      <c r="AZ27" s="238">
        <v>100</v>
      </c>
      <c r="BA27" s="238">
        <v>100</v>
      </c>
      <c r="BB27" s="238">
        <v>100</v>
      </c>
      <c r="BC27" s="238">
        <v>100</v>
      </c>
      <c r="BD27" s="238">
        <v>100</v>
      </c>
      <c r="BE27" s="238">
        <v>100</v>
      </c>
      <c r="BF27" s="238">
        <v>100</v>
      </c>
      <c r="BG27" s="238">
        <v>100</v>
      </c>
      <c r="BH27" s="238">
        <v>100</v>
      </c>
      <c r="BI27" s="238">
        <v>100</v>
      </c>
      <c r="BJ27" s="238">
        <v>100</v>
      </c>
      <c r="BK27" s="238">
        <v>100</v>
      </c>
      <c r="BL27" s="238">
        <v>100</v>
      </c>
      <c r="BM27" s="238">
        <v>100</v>
      </c>
      <c r="BN27" s="238">
        <v>100</v>
      </c>
      <c r="BO27" s="238">
        <v>100</v>
      </c>
      <c r="BP27" s="238">
        <v>100</v>
      </c>
      <c r="BQ27" s="238">
        <v>100</v>
      </c>
      <c r="BR27" s="238">
        <v>100</v>
      </c>
      <c r="BS27" s="238">
        <v>100</v>
      </c>
      <c r="BT27" s="238">
        <v>100</v>
      </c>
      <c r="BU27" s="238">
        <v>100</v>
      </c>
      <c r="BV27" s="238">
        <v>100</v>
      </c>
      <c r="BW27" s="238">
        <v>100</v>
      </c>
      <c r="BX27" s="238">
        <v>100</v>
      </c>
      <c r="BY27" s="238">
        <v>100</v>
      </c>
      <c r="BZ27" s="238">
        <v>100</v>
      </c>
      <c r="CA27" s="238">
        <v>100</v>
      </c>
      <c r="CB27" s="238">
        <v>100</v>
      </c>
      <c r="CC27" s="238">
        <v>100</v>
      </c>
      <c r="CD27" s="238">
        <v>100</v>
      </c>
      <c r="CE27" s="238">
        <v>100</v>
      </c>
      <c r="CF27" s="238">
        <v>100</v>
      </c>
      <c r="CG27" s="238">
        <v>99.401602671950741</v>
      </c>
      <c r="CH27" s="238">
        <v>99.207776573073616</v>
      </c>
      <c r="CI27" s="238">
        <v>103.37269974202714</v>
      </c>
      <c r="CJ27" s="238">
        <v>99.64820976807367</v>
      </c>
      <c r="CK27" s="238">
        <v>99.185384030607779</v>
      </c>
      <c r="CL27" s="238">
        <v>104.17168280554829</v>
      </c>
      <c r="CM27" s="238">
        <v>106.24120393661735</v>
      </c>
      <c r="CN27" s="238">
        <v>109.64889488293359</v>
      </c>
      <c r="CO27" s="238">
        <v>112.08431622396823</v>
      </c>
      <c r="CP27" s="238">
        <v>119.37370011098612</v>
      </c>
      <c r="CQ27" s="238">
        <v>120.18948909528008</v>
      </c>
      <c r="CR27" s="238">
        <v>125.45371323018621</v>
      </c>
      <c r="CS27" s="238">
        <v>126.54321143090951</v>
      </c>
      <c r="CT27" s="238">
        <v>126.60993505804831</v>
      </c>
      <c r="CU27" s="238">
        <v>129.36912629045034</v>
      </c>
      <c r="CV27" s="238">
        <v>123.01852333866447</v>
      </c>
      <c r="CW27" s="238">
        <v>127.39154060334367</v>
      </c>
      <c r="CX27" s="238">
        <v>123.26523168555889</v>
      </c>
      <c r="CY27" s="238">
        <v>123.35472820287274</v>
      </c>
      <c r="CZ27" s="238">
        <v>124.90428283336558</v>
      </c>
      <c r="DA27" s="238">
        <v>122.80346498999953</v>
      </c>
      <c r="DB27" s="238">
        <v>116.02947497067213</v>
      </c>
      <c r="DC27" s="238">
        <v>112.94433816438261</v>
      </c>
      <c r="DD27" s="238">
        <v>93.249273672001422</v>
      </c>
      <c r="DE27" s="238">
        <v>81.824290135206738</v>
      </c>
      <c r="DF27" s="238">
        <v>81.10237126078303</v>
      </c>
      <c r="DG27" s="238">
        <v>81.381237403324718</v>
      </c>
      <c r="DH27" s="238">
        <v>83.830853174657577</v>
      </c>
      <c r="DI27" s="238">
        <v>84.644219992826194</v>
      </c>
      <c r="DJ27" s="238">
        <v>85.105141977539276</v>
      </c>
      <c r="DK27" s="238">
        <v>84.243571069333512</v>
      </c>
      <c r="DL27" s="238">
        <v>86.530752903318913</v>
      </c>
      <c r="DM27" s="238">
        <v>87.512323217098057</v>
      </c>
      <c r="DN27" s="238">
        <v>88.708633460810077</v>
      </c>
      <c r="DO27" s="238">
        <v>89.155393857162281</v>
      </c>
      <c r="DP27" s="238">
        <v>90.867975680192146</v>
      </c>
      <c r="DQ27" s="238">
        <v>91.558921344144693</v>
      </c>
      <c r="DR27" s="238">
        <v>92.303779543757045</v>
      </c>
      <c r="DS27" s="238">
        <v>93.71572675097471</v>
      </c>
      <c r="DT27" s="238">
        <v>95.384034859475406</v>
      </c>
      <c r="DU27" s="238">
        <v>96.545520058901985</v>
      </c>
      <c r="DV27" s="238">
        <v>97.479524700620473</v>
      </c>
      <c r="DW27" s="238">
        <v>97.853438499437146</v>
      </c>
      <c r="DX27" s="238">
        <v>98.766363747859657</v>
      </c>
      <c r="DY27" s="238">
        <v>99.398890790085773</v>
      </c>
      <c r="DZ27" s="238">
        <v>99.90538258522119</v>
      </c>
      <c r="EA27" s="238">
        <v>100.35759089233316</v>
      </c>
      <c r="EB27" s="238">
        <v>100.9949279183345</v>
      </c>
      <c r="EC27" s="238">
        <v>101.96687764025664</v>
      </c>
      <c r="ED27" s="238">
        <v>102.02989020158627</v>
      </c>
      <c r="EE27" s="238">
        <v>102.91367417878776</v>
      </c>
      <c r="EF27" s="238">
        <v>103.06758980913968</v>
      </c>
      <c r="EG27" s="238">
        <v>103.70542359885948</v>
      </c>
      <c r="EH27" s="238">
        <v>104.4808369374387</v>
      </c>
      <c r="EI27" s="238">
        <v>105.0914690615846</v>
      </c>
      <c r="EJ27" s="238">
        <v>105.13414604152679</v>
      </c>
      <c r="EK27" s="238">
        <v>105.06978298197707</v>
      </c>
      <c r="EL27" s="238">
        <v>106.5140108422483</v>
      </c>
      <c r="EM27" s="238">
        <v>108.72981086208216</v>
      </c>
      <c r="EN27" s="238">
        <v>108.14483836150555</v>
      </c>
      <c r="EO27" s="238">
        <v>108.61712129186033</v>
      </c>
      <c r="EP27" s="238">
        <v>109.03584870883219</v>
      </c>
      <c r="EQ27" s="238">
        <v>109.62692140612384</v>
      </c>
      <c r="ER27" s="238">
        <v>109.55668501956706</v>
      </c>
      <c r="ES27" s="238">
        <v>108.29708109838846</v>
      </c>
      <c r="ET27" s="238">
        <v>109.06266234400108</v>
      </c>
      <c r="EU27" s="238">
        <v>108.90273081119845</v>
      </c>
      <c r="EV27" s="238">
        <v>109.83103010643153</v>
      </c>
      <c r="EW27" s="238">
        <v>110.17870209120579</v>
      </c>
      <c r="EX27" s="238">
        <v>111.26099462841722</v>
      </c>
      <c r="EY27" s="238">
        <v>111.94487115939025</v>
      </c>
      <c r="EZ27" s="238">
        <v>112.6681780733779</v>
      </c>
      <c r="FA27" s="238">
        <v>113.35937515800241</v>
      </c>
      <c r="FB27" s="238">
        <v>114.12049000729505</v>
      </c>
      <c r="FC27" s="238">
        <v>115.2880491505087</v>
      </c>
      <c r="FD27" s="238">
        <v>117.16747816173741</v>
      </c>
      <c r="FE27" s="238">
        <v>117.26696662996305</v>
      </c>
      <c r="FF27" s="238">
        <v>118.17325470236568</v>
      </c>
      <c r="FG27" s="238">
        <v>119.8434926803956</v>
      </c>
      <c r="FH27" s="238">
        <v>121.11030456357413</v>
      </c>
      <c r="FI27" s="238">
        <v>121.91141715557045</v>
      </c>
      <c r="FJ27" s="238">
        <v>122.56771665506639</v>
      </c>
      <c r="FK27" s="238">
        <v>120.00964150076547</v>
      </c>
      <c r="FL27" s="238">
        <v>123.78351173486692</v>
      </c>
      <c r="FM27" s="238">
        <v>127.69537296049634</v>
      </c>
      <c r="FN27" s="238">
        <v>132.68855500919054</v>
      </c>
      <c r="FO27" s="238">
        <v>132.33776539617412</v>
      </c>
      <c r="FP27" s="238">
        <v>130.97580556367618</v>
      </c>
      <c r="FQ27" s="238">
        <v>131.99099496315318</v>
      </c>
      <c r="FR27" s="238">
        <v>133.54121239439897</v>
      </c>
      <c r="FS27" s="238">
        <v>132.78651968394342</v>
      </c>
      <c r="FT27" s="238">
        <v>137.22376209260287</v>
      </c>
      <c r="FU27" s="238">
        <v>137.74136311662045</v>
      </c>
      <c r="FV27" s="238">
        <v>137.95610461727051</v>
      </c>
      <c r="FW27" s="238">
        <v>139.39024753370998</v>
      </c>
      <c r="FX27" s="238">
        <v>141.11000070585962</v>
      </c>
      <c r="FY27" s="238">
        <v>143.24534556128754</v>
      </c>
      <c r="FZ27" s="238">
        <v>142.64672693622336</v>
      </c>
      <c r="GA27" s="238">
        <v>142.29665214555115</v>
      </c>
      <c r="GB27" s="238">
        <v>147.07748229268554</v>
      </c>
      <c r="GC27" s="238">
        <v>153.00992927772248</v>
      </c>
      <c r="GD27" s="238">
        <v>156.10610047235213</v>
      </c>
      <c r="GE27" s="238">
        <v>153.51106781904164</v>
      </c>
      <c r="GF27" s="238">
        <v>154.96503827522903</v>
      </c>
      <c r="GG27" s="238">
        <v>147.55228490248436</v>
      </c>
      <c r="GH27" s="238">
        <v>151.59789872926081</v>
      </c>
      <c r="GI27" s="238">
        <v>142.65104532805427</v>
      </c>
      <c r="GJ27" s="238">
        <v>138.2691386172277</v>
      </c>
      <c r="GK27" s="238">
        <v>147.67407031244792</v>
      </c>
      <c r="GL27" s="238">
        <v>154.397332863527</v>
      </c>
      <c r="GM27" s="238">
        <v>149.62328267684569</v>
      </c>
      <c r="GN27" s="238">
        <v>144.66615558202486</v>
      </c>
      <c r="GO27" s="238">
        <v>144.67146321068211</v>
      </c>
      <c r="GP27" s="238">
        <v>148.572032338837</v>
      </c>
      <c r="GQ27" s="238">
        <v>149.98281890890368</v>
      </c>
      <c r="GR27" s="238">
        <v>156.14975087991175</v>
      </c>
      <c r="GS27" s="238">
        <v>154.37550017036401</v>
      </c>
      <c r="GT27" s="238">
        <v>160.68194306605713</v>
      </c>
      <c r="GU27" s="238">
        <v>162.99784319063093</v>
      </c>
      <c r="GV27" s="238">
        <v>163.02822153597242</v>
      </c>
      <c r="GW27" s="238">
        <v>162.60284345852793</v>
      </c>
      <c r="GX27" s="238">
        <v>167.65602907869007</v>
      </c>
      <c r="GY27" s="238">
        <v>171.88553781712068</v>
      </c>
      <c r="GZ27" s="238">
        <v>172.96104396976153</v>
      </c>
      <c r="HA27" s="238">
        <v>181.30416697112312</v>
      </c>
      <c r="HB27" s="238">
        <v>181.77007951108968</v>
      </c>
      <c r="HC27" s="238">
        <v>182.92968707601128</v>
      </c>
      <c r="HD27" s="238">
        <v>180.67187582884534</v>
      </c>
      <c r="HE27" s="238">
        <v>182.92633158175056</v>
      </c>
      <c r="HF27" s="238">
        <v>182.77880683409543</v>
      </c>
      <c r="HG27" s="238">
        <v>181.65489148012776</v>
      </c>
      <c r="HH27" s="238">
        <v>185.8859000143662</v>
      </c>
      <c r="HI27" s="238">
        <v>190.82452825647542</v>
      </c>
      <c r="HJ27" s="238">
        <v>191.67333727499164</v>
      </c>
      <c r="HK27" s="238">
        <v>191.88573698041193</v>
      </c>
      <c r="HL27" s="238">
        <v>194.68648775717944</v>
      </c>
      <c r="HM27" s="238">
        <v>189.90506913539767</v>
      </c>
      <c r="HN27" s="238">
        <v>189.90468194787547</v>
      </c>
      <c r="HO27" s="238">
        <v>194.0169243244419</v>
      </c>
      <c r="HP27" s="238">
        <v>198.45233209080405</v>
      </c>
      <c r="HQ27" s="238">
        <v>197.8987989605836</v>
      </c>
      <c r="HR27" s="238">
        <v>203.29199471688489</v>
      </c>
      <c r="HS27" s="238">
        <v>204.43296389451476</v>
      </c>
      <c r="HT27" s="238">
        <v>198.36187299517951</v>
      </c>
      <c r="HU27" s="238">
        <v>201.22989497665552</v>
      </c>
      <c r="HV27" s="238">
        <v>190.42439464350718</v>
      </c>
      <c r="HW27" s="238">
        <v>202.65824950834045</v>
      </c>
      <c r="HX27" s="238">
        <v>209.30091979587792</v>
      </c>
      <c r="HY27" s="238">
        <v>211.26589961571449</v>
      </c>
      <c r="HZ27" s="238">
        <v>217.21967024686094</v>
      </c>
      <c r="IA27" s="238">
        <v>209.40349342138677</v>
      </c>
      <c r="IB27" s="238">
        <v>214.35893354929607</v>
      </c>
      <c r="IC27" s="238">
        <v>217.48264079878592</v>
      </c>
      <c r="ID27" s="238">
        <v>211.62041952964648</v>
      </c>
      <c r="IE27" s="238">
        <v>216.08243260997347</v>
      </c>
      <c r="IF27" s="238">
        <v>215.64779892053446</v>
      </c>
      <c r="IG27" s="238">
        <v>220.31639026068399</v>
      </c>
      <c r="IH27" s="238">
        <v>223.79177214684327</v>
      </c>
      <c r="II27" s="238">
        <v>223.25351860555563</v>
      </c>
      <c r="IJ27" s="238">
        <v>212.1840190456395</v>
      </c>
      <c r="IK27" s="238">
        <v>175.71513810985857</v>
      </c>
      <c r="IL27" s="238">
        <v>195.62957555712313</v>
      </c>
      <c r="IM27" s="252">
        <v>199.67343805451952</v>
      </c>
      <c r="IN27" s="252">
        <v>203.51248138190425</v>
      </c>
      <c r="IO27" s="252">
        <v>205.08038757747573</v>
      </c>
      <c r="IP27" s="252">
        <v>211.09161692597161</v>
      </c>
      <c r="IQ27" s="252">
        <v>210.40136592378823</v>
      </c>
      <c r="IR27" s="252">
        <v>231.55644064257933</v>
      </c>
      <c r="IS27" s="252">
        <v>230.74930525570448</v>
      </c>
      <c r="IT27" s="252">
        <v>228.63135394841146</v>
      </c>
    </row>
    <row r="28" spans="1:254" x14ac:dyDescent="0.35">
      <c r="A28" s="257" t="s">
        <v>67</v>
      </c>
      <c r="B28" s="238">
        <v>100</v>
      </c>
      <c r="C28" s="238">
        <v>100</v>
      </c>
      <c r="D28" s="238">
        <v>100</v>
      </c>
      <c r="E28" s="238">
        <v>100</v>
      </c>
      <c r="F28" s="238">
        <v>100</v>
      </c>
      <c r="G28" s="238">
        <v>100</v>
      </c>
      <c r="H28" s="238">
        <v>100</v>
      </c>
      <c r="I28" s="238">
        <v>100</v>
      </c>
      <c r="J28" s="238">
        <v>100</v>
      </c>
      <c r="K28" s="238">
        <v>100</v>
      </c>
      <c r="L28" s="238">
        <v>100</v>
      </c>
      <c r="M28" s="238">
        <v>100</v>
      </c>
      <c r="N28" s="238">
        <v>100</v>
      </c>
      <c r="O28" s="238">
        <v>100</v>
      </c>
      <c r="P28" s="238">
        <v>100</v>
      </c>
      <c r="Q28" s="238">
        <v>100</v>
      </c>
      <c r="R28" s="238">
        <v>100</v>
      </c>
      <c r="S28" s="238">
        <v>100</v>
      </c>
      <c r="T28" s="238">
        <v>100</v>
      </c>
      <c r="U28" s="238">
        <v>100</v>
      </c>
      <c r="V28" s="238">
        <v>100</v>
      </c>
      <c r="W28" s="238">
        <v>100</v>
      </c>
      <c r="X28" s="238">
        <v>96.057914102594793</v>
      </c>
      <c r="Y28" s="238">
        <v>99.713063397425145</v>
      </c>
      <c r="Z28" s="238">
        <v>102.72092621858263</v>
      </c>
      <c r="AA28" s="238">
        <v>102.69257476713837</v>
      </c>
      <c r="AB28" s="238">
        <v>103.9611607962391</v>
      </c>
      <c r="AC28" s="238">
        <v>103.79242391590643</v>
      </c>
      <c r="AD28" s="238">
        <v>105.60548711379292</v>
      </c>
      <c r="AE28" s="238">
        <v>106.19744550599015</v>
      </c>
      <c r="AF28" s="238">
        <v>106.10724504944568</v>
      </c>
      <c r="AG28" s="238">
        <v>102.87272525920072</v>
      </c>
      <c r="AH28" s="238">
        <v>101.91906013297256</v>
      </c>
      <c r="AI28" s="238">
        <v>103.27941199945725</v>
      </c>
      <c r="AJ28" s="238">
        <v>103.3995542306188</v>
      </c>
      <c r="AK28" s="238">
        <v>103.66987724381231</v>
      </c>
      <c r="AL28" s="238">
        <v>107.71953244099642</v>
      </c>
      <c r="AM28" s="238">
        <v>108.35065428728778</v>
      </c>
      <c r="AN28" s="238">
        <v>109.63170549689119</v>
      </c>
      <c r="AO28" s="238">
        <v>111.05724065959501</v>
      </c>
      <c r="AP28" s="238">
        <v>113.16083614682853</v>
      </c>
      <c r="AQ28" s="238">
        <v>117.99368559889535</v>
      </c>
      <c r="AR28" s="238">
        <v>117.91526291214711</v>
      </c>
      <c r="AS28" s="238">
        <v>120.76111131064977</v>
      </c>
      <c r="AT28" s="238">
        <v>120.01809217090086</v>
      </c>
      <c r="AU28" s="238">
        <v>121.42130594066516</v>
      </c>
      <c r="AV28" s="238">
        <v>123.38223826513099</v>
      </c>
      <c r="AW28" s="238">
        <v>124.88104801698471</v>
      </c>
      <c r="AX28" s="238">
        <v>125.97338154187516</v>
      </c>
      <c r="AY28" s="238">
        <v>128.97181715872898</v>
      </c>
      <c r="AZ28" s="238">
        <v>130.77764209148444</v>
      </c>
      <c r="BA28" s="238">
        <v>130.48831102491036</v>
      </c>
      <c r="BB28" s="238">
        <v>131.32637342464218</v>
      </c>
      <c r="BC28" s="238">
        <v>131.38623502462303</v>
      </c>
      <c r="BD28" s="238">
        <v>129.1224598727741</v>
      </c>
      <c r="BE28" s="238">
        <v>130.66472515544058</v>
      </c>
      <c r="BF28" s="238">
        <v>132.3646020400833</v>
      </c>
      <c r="BG28" s="238">
        <v>134.6539400905107</v>
      </c>
      <c r="BH28" s="238">
        <v>136.51870375691396</v>
      </c>
      <c r="BI28" s="238">
        <v>139.02706043627128</v>
      </c>
      <c r="BJ28" s="238">
        <v>140.28209280144301</v>
      </c>
      <c r="BK28" s="238">
        <v>141.44446140523107</v>
      </c>
      <c r="BL28" s="238">
        <v>141.47942057961987</v>
      </c>
      <c r="BM28" s="238">
        <v>143.13024886462492</v>
      </c>
      <c r="BN28" s="238">
        <v>139.65205245472461</v>
      </c>
      <c r="BO28" s="238">
        <v>138.40295137641766</v>
      </c>
      <c r="BP28" s="238">
        <v>140.37918332814525</v>
      </c>
      <c r="BQ28" s="238">
        <v>142.69761411616335</v>
      </c>
      <c r="BR28" s="238">
        <v>144.86210381597738</v>
      </c>
      <c r="BS28" s="238">
        <v>145.37087453806791</v>
      </c>
      <c r="BT28" s="238">
        <v>144.12311635498719</v>
      </c>
      <c r="BU28" s="238">
        <v>143.19290699901819</v>
      </c>
      <c r="BV28" s="238">
        <v>144.21617919370408</v>
      </c>
      <c r="BW28" s="238">
        <v>145.22406496180821</v>
      </c>
      <c r="BX28" s="238">
        <v>146.40908918580234</v>
      </c>
      <c r="BY28" s="238">
        <v>147.42691397488997</v>
      </c>
      <c r="BZ28" s="238">
        <v>147.59234250413036</v>
      </c>
      <c r="CA28" s="238">
        <v>147.80814955822132</v>
      </c>
      <c r="CB28" s="238">
        <v>147.45748030553355</v>
      </c>
      <c r="CC28" s="238">
        <v>146.50013768167989</v>
      </c>
      <c r="CD28" s="238">
        <v>147.630075265985</v>
      </c>
      <c r="CE28" s="238">
        <v>149.08707468333208</v>
      </c>
      <c r="CF28" s="238">
        <v>150.62796614227898</v>
      </c>
      <c r="CG28" s="238">
        <v>152.3394392165313</v>
      </c>
      <c r="CH28" s="238">
        <v>153.90767146357612</v>
      </c>
      <c r="CI28" s="238">
        <v>155.10947389635155</v>
      </c>
      <c r="CJ28" s="238">
        <v>156.4321249271683</v>
      </c>
      <c r="CK28" s="238">
        <v>158.05927495630092</v>
      </c>
      <c r="CL28" s="238">
        <v>159.06053703836719</v>
      </c>
      <c r="CM28" s="238">
        <v>160.52794439256428</v>
      </c>
      <c r="CN28" s="238">
        <v>162.09191639509808</v>
      </c>
      <c r="CO28" s="238">
        <v>159.302521485554</v>
      </c>
      <c r="CP28" s="238">
        <v>154.61311102854333</v>
      </c>
      <c r="CQ28" s="238">
        <v>156.50672021526947</v>
      </c>
      <c r="CR28" s="238">
        <v>159.5456941242592</v>
      </c>
      <c r="CS28" s="238">
        <v>160.65955606068559</v>
      </c>
      <c r="CT28" s="238">
        <v>157.86559267143215</v>
      </c>
      <c r="CU28" s="238">
        <v>158.27548802659854</v>
      </c>
      <c r="CV28" s="238">
        <v>155.41911535089366</v>
      </c>
      <c r="CW28" s="238">
        <v>153.55063337263135</v>
      </c>
      <c r="CX28" s="238">
        <v>153.65179549794513</v>
      </c>
      <c r="CY28" s="238">
        <v>159.37686901783442</v>
      </c>
      <c r="CZ28" s="238">
        <v>159.85672014490183</v>
      </c>
      <c r="DA28" s="238">
        <v>158.04435738507087</v>
      </c>
      <c r="DB28" s="238">
        <v>157.18645230571283</v>
      </c>
      <c r="DC28" s="238">
        <v>158.13826603698536</v>
      </c>
      <c r="DD28" s="238">
        <v>148.83121483327716</v>
      </c>
      <c r="DE28" s="238">
        <v>124.95021398206951</v>
      </c>
      <c r="DF28" s="238">
        <v>117.20089578628533</v>
      </c>
      <c r="DG28" s="238">
        <v>120.48844994547552</v>
      </c>
      <c r="DH28" s="238">
        <v>128.41778813220316</v>
      </c>
      <c r="DI28" s="238">
        <v>126.21402854061094</v>
      </c>
      <c r="DJ28" s="238">
        <v>128.22595074864989</v>
      </c>
      <c r="DK28" s="238">
        <v>138.08214301849637</v>
      </c>
      <c r="DL28" s="238">
        <v>142.61257220582067</v>
      </c>
      <c r="DM28" s="238">
        <v>146.70948721450483</v>
      </c>
      <c r="DN28" s="238">
        <v>153.13313794615419</v>
      </c>
      <c r="DO28" s="238">
        <v>154.90646853656909</v>
      </c>
      <c r="DP28" s="238">
        <v>160.60238792752199</v>
      </c>
      <c r="DQ28" s="238">
        <v>162.40197330973805</v>
      </c>
      <c r="DR28" s="238">
        <v>164.14153682664352</v>
      </c>
      <c r="DS28" s="238">
        <v>169.1576203758045</v>
      </c>
      <c r="DT28" s="238">
        <v>170.74354866778455</v>
      </c>
      <c r="DU28" s="238">
        <v>170.94799469049573</v>
      </c>
      <c r="DV28" s="238">
        <v>175.92748593711815</v>
      </c>
      <c r="DW28" s="238">
        <v>178.99973894624179</v>
      </c>
      <c r="DX28" s="238">
        <v>174.15866111955361</v>
      </c>
      <c r="DY28" s="238">
        <v>176.40878958306493</v>
      </c>
      <c r="DZ28" s="238">
        <v>182.22529198362639</v>
      </c>
      <c r="EA28" s="238">
        <v>183.12096483409812</v>
      </c>
      <c r="EB28" s="238">
        <v>186.9860605659303</v>
      </c>
      <c r="EC28" s="238">
        <v>190.83768686444915</v>
      </c>
      <c r="ED28" s="238">
        <v>189.15675084033504</v>
      </c>
      <c r="EE28" s="238">
        <v>191.63598850426482</v>
      </c>
      <c r="EF28" s="238">
        <v>195.27265112963102</v>
      </c>
      <c r="EG28" s="238">
        <v>197.53945505713764</v>
      </c>
      <c r="EH28" s="238">
        <v>198.45931451318819</v>
      </c>
      <c r="EI28" s="238">
        <v>200.56213145347311</v>
      </c>
      <c r="EJ28" s="238">
        <v>201.78545186068396</v>
      </c>
      <c r="EK28" s="238">
        <v>200.13856383680763</v>
      </c>
      <c r="EL28" s="238">
        <v>202.60742305952294</v>
      </c>
      <c r="EM28" s="238">
        <v>195.49154059419448</v>
      </c>
      <c r="EN28" s="238">
        <v>190.02490210644123</v>
      </c>
      <c r="EO28" s="238">
        <v>199.65446859551059</v>
      </c>
      <c r="EP28" s="238">
        <v>196.41077628801665</v>
      </c>
      <c r="EQ28" s="238">
        <v>202.00658303845049</v>
      </c>
      <c r="ER28" s="238">
        <v>207.3775802267688</v>
      </c>
      <c r="ES28" s="238">
        <v>211.17013483990962</v>
      </c>
      <c r="ET28" s="238">
        <v>210.57996273771531</v>
      </c>
      <c r="EU28" s="238">
        <v>212.16562047810186</v>
      </c>
      <c r="EV28" s="238">
        <v>209.26422154133527</v>
      </c>
      <c r="EW28" s="238">
        <v>212.97987611099694</v>
      </c>
      <c r="EX28" s="238">
        <v>217.25755344582262</v>
      </c>
      <c r="EY28" s="238">
        <v>219.198299264447</v>
      </c>
      <c r="EZ28" s="238">
        <v>222.01889516881772</v>
      </c>
      <c r="FA28" s="238">
        <v>223.02008325475504</v>
      </c>
      <c r="FB28" s="238">
        <v>224.65513621408857</v>
      </c>
      <c r="FC28" s="238">
        <v>227.85969054859345</v>
      </c>
      <c r="FD28" s="238">
        <v>230.10965278192216</v>
      </c>
      <c r="FE28" s="238">
        <v>231.12608102885849</v>
      </c>
      <c r="FF28" s="238">
        <v>233.27365288052434</v>
      </c>
      <c r="FG28" s="238">
        <v>237.77128341626712</v>
      </c>
      <c r="FH28" s="238">
        <v>236.06325061825419</v>
      </c>
      <c r="FI28" s="238">
        <v>228.97768691925245</v>
      </c>
      <c r="FJ28" s="238">
        <v>233.48583499142421</v>
      </c>
      <c r="FK28" s="238">
        <v>231.22771584987666</v>
      </c>
      <c r="FL28" s="238">
        <v>233.09391165007227</v>
      </c>
      <c r="FM28" s="238">
        <v>238.33743103861619</v>
      </c>
      <c r="FN28" s="238">
        <v>239.1116285038695</v>
      </c>
      <c r="FO28" s="238">
        <v>240.11493824787797</v>
      </c>
      <c r="FP28" s="238">
        <v>241.96912306228816</v>
      </c>
      <c r="FQ28" s="238">
        <v>246.33568668567224</v>
      </c>
      <c r="FR28" s="238">
        <v>246.89662804254971</v>
      </c>
      <c r="FS28" s="238">
        <v>247.89412315054179</v>
      </c>
      <c r="FT28" s="238">
        <v>248.91692902707587</v>
      </c>
      <c r="FU28" s="238">
        <v>252.40844693622529</v>
      </c>
      <c r="FV28" s="238">
        <v>248.9753034121818</v>
      </c>
      <c r="FW28" s="238">
        <v>252.93290430241154</v>
      </c>
      <c r="FX28" s="238">
        <v>248.17653204098602</v>
      </c>
      <c r="FY28" s="238">
        <v>252.01578798641111</v>
      </c>
      <c r="FZ28" s="238">
        <v>250.37868291661366</v>
      </c>
      <c r="GA28" s="238">
        <v>246.68661707113344</v>
      </c>
      <c r="GB28" s="238">
        <v>252.06036686253694</v>
      </c>
      <c r="GC28" s="238">
        <v>254.87259847000431</v>
      </c>
      <c r="GD28" s="238">
        <v>254.07416913622123</v>
      </c>
      <c r="GE28" s="238">
        <v>256.70797122671433</v>
      </c>
      <c r="GF28" s="238">
        <v>257.68448804005897</v>
      </c>
      <c r="GG28" s="238">
        <v>254.34426467980714</v>
      </c>
      <c r="GH28" s="238">
        <v>253.1570528202208</v>
      </c>
      <c r="GI28" s="238">
        <v>249.02353068737679</v>
      </c>
      <c r="GJ28" s="238">
        <v>242.79582748885699</v>
      </c>
      <c r="GK28" s="238">
        <v>249.5010149155481</v>
      </c>
      <c r="GL28" s="238">
        <v>245.20969952296463</v>
      </c>
      <c r="GM28" s="238">
        <v>241.35448183161211</v>
      </c>
      <c r="GN28" s="238">
        <v>239.17864206994622</v>
      </c>
      <c r="GO28" s="238">
        <v>240.0318574743383</v>
      </c>
      <c r="GP28" s="238">
        <v>246.02488868997148</v>
      </c>
      <c r="GQ28" s="238">
        <v>250.66683992675243</v>
      </c>
      <c r="GR28" s="238">
        <v>251.38574656068423</v>
      </c>
      <c r="GS28" s="238">
        <v>252.4687164267267</v>
      </c>
      <c r="GT28" s="238">
        <v>256.89108884385399</v>
      </c>
      <c r="GU28" s="238">
        <v>261.30016257157973</v>
      </c>
      <c r="GV28" s="238">
        <v>261.65712144104657</v>
      </c>
      <c r="GW28" s="238">
        <v>261.32773678908529</v>
      </c>
      <c r="GX28" s="238">
        <v>259.43599080034824</v>
      </c>
      <c r="GY28" s="238">
        <v>263.63141750543394</v>
      </c>
      <c r="GZ28" s="238">
        <v>265.55004727033446</v>
      </c>
      <c r="HA28" s="238">
        <v>268.06335559535211</v>
      </c>
      <c r="HB28" s="238">
        <v>267.50567896126933</v>
      </c>
      <c r="HC28" s="238">
        <v>269.60634044301071</v>
      </c>
      <c r="HD28" s="238">
        <v>271.32297710791704</v>
      </c>
      <c r="HE28" s="238">
        <v>271.40202975998648</v>
      </c>
      <c r="HF28" s="238">
        <v>273.536515426959</v>
      </c>
      <c r="HG28" s="238">
        <v>273.30236284966662</v>
      </c>
      <c r="HH28" s="238">
        <v>274.50280769338593</v>
      </c>
      <c r="HI28" s="238">
        <v>275.73928241053579</v>
      </c>
      <c r="HJ28" s="238">
        <v>274.61908482739506</v>
      </c>
      <c r="HK28" s="238">
        <v>274.95218501688601</v>
      </c>
      <c r="HL28" s="238">
        <v>275.4613460045677</v>
      </c>
      <c r="HM28" s="238">
        <v>273.04706327475247</v>
      </c>
      <c r="HN28" s="238">
        <v>271.28106106139234</v>
      </c>
      <c r="HO28" s="238">
        <v>272.14326730395783</v>
      </c>
      <c r="HP28" s="238">
        <v>270.81537401655453</v>
      </c>
      <c r="HQ28" s="238">
        <v>270.72339878484638</v>
      </c>
      <c r="HR28" s="238">
        <v>272.45403021914012</v>
      </c>
      <c r="HS28" s="238">
        <v>273.48186565108665</v>
      </c>
      <c r="HT28" s="238">
        <v>271.83053962905217</v>
      </c>
      <c r="HU28" s="238">
        <v>270.98384649082055</v>
      </c>
      <c r="HV28" s="238">
        <v>270.52656594702916</v>
      </c>
      <c r="HW28" s="238">
        <v>269.92629396773924</v>
      </c>
      <c r="HX28" s="238">
        <v>271.90526552722497</v>
      </c>
      <c r="HY28" s="238">
        <v>274.60053762908183</v>
      </c>
      <c r="HZ28" s="238">
        <v>275.55465194041011</v>
      </c>
      <c r="IA28" s="238">
        <v>275.51947694043139</v>
      </c>
      <c r="IB28" s="238">
        <v>279.31794976845362</v>
      </c>
      <c r="IC28" s="238">
        <v>280.749557442384</v>
      </c>
      <c r="ID28" s="238">
        <v>282.17874878714247</v>
      </c>
      <c r="IE28" s="238">
        <v>281.5410056273148</v>
      </c>
      <c r="IF28" s="238">
        <v>279.26961963080015</v>
      </c>
      <c r="IG28" s="238">
        <v>278.81121066109449</v>
      </c>
      <c r="IH28" s="238">
        <v>279.70567641507756</v>
      </c>
      <c r="II28" s="238">
        <v>282.30061821355656</v>
      </c>
      <c r="IJ28" s="238">
        <v>282.13884365320104</v>
      </c>
      <c r="IK28" s="238">
        <v>263.90543220476451</v>
      </c>
      <c r="IL28" s="238">
        <v>269.42531062514183</v>
      </c>
      <c r="IM28" s="252">
        <v>271.82735437204241</v>
      </c>
      <c r="IN28" s="252">
        <v>274.55190353998586</v>
      </c>
      <c r="IO28" s="252">
        <v>278.08996023691333</v>
      </c>
      <c r="IP28" s="252">
        <v>278.25873238593363</v>
      </c>
      <c r="IQ28" s="252">
        <v>279.33115497985051</v>
      </c>
      <c r="IR28" s="252">
        <v>304.19865731438006</v>
      </c>
      <c r="IS28" s="252">
        <v>305.34454001552115</v>
      </c>
      <c r="IT28" s="252">
        <v>306.02347522333156</v>
      </c>
    </row>
    <row r="29" spans="1:254" x14ac:dyDescent="0.35">
      <c r="A29" s="257" t="s">
        <v>77</v>
      </c>
      <c r="B29" s="238">
        <v>100</v>
      </c>
      <c r="C29" s="238">
        <v>100</v>
      </c>
      <c r="D29" s="238">
        <v>100</v>
      </c>
      <c r="E29" s="238">
        <v>100</v>
      </c>
      <c r="F29" s="238">
        <v>100</v>
      </c>
      <c r="G29" s="238">
        <v>100</v>
      </c>
      <c r="H29" s="238">
        <v>100</v>
      </c>
      <c r="I29" s="238">
        <v>100</v>
      </c>
      <c r="J29" s="238">
        <v>100</v>
      </c>
      <c r="K29" s="238">
        <v>100</v>
      </c>
      <c r="L29" s="238">
        <v>100</v>
      </c>
      <c r="M29" s="238">
        <v>100</v>
      </c>
      <c r="N29" s="238">
        <v>100</v>
      </c>
      <c r="O29" s="238">
        <v>100</v>
      </c>
      <c r="P29" s="238">
        <v>100</v>
      </c>
      <c r="Q29" s="238">
        <v>100</v>
      </c>
      <c r="R29" s="238">
        <v>100</v>
      </c>
      <c r="S29" s="238">
        <v>100</v>
      </c>
      <c r="T29" s="238">
        <v>100</v>
      </c>
      <c r="U29" s="238">
        <v>100</v>
      </c>
      <c r="V29" s="238">
        <v>100</v>
      </c>
      <c r="W29" s="238">
        <v>100</v>
      </c>
      <c r="X29" s="238">
        <v>100</v>
      </c>
      <c r="Y29" s="238">
        <v>100</v>
      </c>
      <c r="Z29" s="238">
        <v>100</v>
      </c>
      <c r="AA29" s="238">
        <v>100</v>
      </c>
      <c r="AB29" s="238">
        <v>100</v>
      </c>
      <c r="AC29" s="238">
        <v>100</v>
      </c>
      <c r="AD29" s="238">
        <v>100</v>
      </c>
      <c r="AE29" s="238">
        <v>100</v>
      </c>
      <c r="AF29" s="238">
        <v>100</v>
      </c>
      <c r="AG29" s="238">
        <v>100</v>
      </c>
      <c r="AH29" s="238">
        <v>100</v>
      </c>
      <c r="AI29" s="238">
        <v>100</v>
      </c>
      <c r="AJ29" s="238">
        <v>100</v>
      </c>
      <c r="AK29" s="238">
        <v>100</v>
      </c>
      <c r="AL29" s="238">
        <v>100</v>
      </c>
      <c r="AM29" s="238">
        <v>100</v>
      </c>
      <c r="AN29" s="238">
        <v>100</v>
      </c>
      <c r="AO29" s="238">
        <v>100</v>
      </c>
      <c r="AP29" s="238">
        <v>100</v>
      </c>
      <c r="AQ29" s="238">
        <v>100</v>
      </c>
      <c r="AR29" s="238">
        <v>100</v>
      </c>
      <c r="AS29" s="238">
        <v>100</v>
      </c>
      <c r="AT29" s="238">
        <v>100</v>
      </c>
      <c r="AU29" s="238">
        <v>100</v>
      </c>
      <c r="AV29" s="238">
        <v>100</v>
      </c>
      <c r="AW29" s="238">
        <v>100</v>
      </c>
      <c r="AX29" s="238">
        <v>100</v>
      </c>
      <c r="AY29" s="238">
        <v>100</v>
      </c>
      <c r="AZ29" s="238">
        <v>100</v>
      </c>
      <c r="BA29" s="238">
        <v>100</v>
      </c>
      <c r="BB29" s="238">
        <v>100</v>
      </c>
      <c r="BC29" s="238">
        <v>100</v>
      </c>
      <c r="BD29" s="238">
        <v>100</v>
      </c>
      <c r="BE29" s="238">
        <v>100</v>
      </c>
      <c r="BF29" s="238">
        <v>100</v>
      </c>
      <c r="BG29" s="238">
        <v>100</v>
      </c>
      <c r="BH29" s="238">
        <v>100</v>
      </c>
      <c r="BI29" s="238">
        <v>100</v>
      </c>
      <c r="BJ29" s="238">
        <v>100</v>
      </c>
      <c r="BK29" s="238">
        <v>100</v>
      </c>
      <c r="BL29" s="238">
        <v>100</v>
      </c>
      <c r="BM29" s="238">
        <v>100</v>
      </c>
      <c r="BN29" s="238">
        <v>100</v>
      </c>
      <c r="BO29" s="238">
        <v>100</v>
      </c>
      <c r="BP29" s="238">
        <v>100</v>
      </c>
      <c r="BQ29" s="238">
        <v>100</v>
      </c>
      <c r="BR29" s="238">
        <v>100</v>
      </c>
      <c r="BS29" s="238">
        <v>100</v>
      </c>
      <c r="BT29" s="238">
        <v>100</v>
      </c>
      <c r="BU29" s="238">
        <v>100</v>
      </c>
      <c r="BV29" s="238">
        <v>100</v>
      </c>
      <c r="BW29" s="238">
        <v>100</v>
      </c>
      <c r="BX29" s="238">
        <v>100</v>
      </c>
      <c r="BY29" s="238">
        <v>100</v>
      </c>
      <c r="BZ29" s="238">
        <v>100</v>
      </c>
      <c r="CA29" s="238">
        <v>100</v>
      </c>
      <c r="CB29" s="238">
        <v>100</v>
      </c>
      <c r="CC29" s="238">
        <v>100</v>
      </c>
      <c r="CD29" s="238">
        <v>100</v>
      </c>
      <c r="CE29" s="238">
        <v>100</v>
      </c>
      <c r="CF29" s="238">
        <v>100</v>
      </c>
      <c r="CG29" s="238">
        <v>100</v>
      </c>
      <c r="CH29" s="238">
        <v>100</v>
      </c>
      <c r="CI29" s="238">
        <v>100</v>
      </c>
      <c r="CJ29" s="238">
        <v>100</v>
      </c>
      <c r="CK29" s="238">
        <v>100</v>
      </c>
      <c r="CL29" s="238">
        <v>100</v>
      </c>
      <c r="CM29" s="238">
        <v>100</v>
      </c>
      <c r="CN29" s="238">
        <v>100</v>
      </c>
      <c r="CO29" s="238">
        <v>94.590761102096977</v>
      </c>
      <c r="CP29" s="238">
        <v>89.404004644417242</v>
      </c>
      <c r="CQ29" s="238">
        <v>88.889310294558612</v>
      </c>
      <c r="CR29" s="238">
        <v>89.154469935536795</v>
      </c>
      <c r="CS29" s="238">
        <v>90.694266499315958</v>
      </c>
      <c r="CT29" s="238">
        <v>82.876950993022717</v>
      </c>
      <c r="CU29" s="238">
        <v>77.978969354984642</v>
      </c>
      <c r="CV29" s="238">
        <v>74.627757227666919</v>
      </c>
      <c r="CW29" s="238">
        <v>74.015056429511404</v>
      </c>
      <c r="CX29" s="238">
        <v>70.789772168341557</v>
      </c>
      <c r="CY29" s="238">
        <v>71.852070017078788</v>
      </c>
      <c r="CZ29" s="238">
        <v>70.412778705528694</v>
      </c>
      <c r="DA29" s="238">
        <v>62.825896379242998</v>
      </c>
      <c r="DB29" s="238">
        <v>63.404473194846283</v>
      </c>
      <c r="DC29" s="238">
        <v>64.707782164347449</v>
      </c>
      <c r="DD29" s="238">
        <v>58.845064674576747</v>
      </c>
      <c r="DE29" s="238">
        <v>39.877631694868633</v>
      </c>
      <c r="DF29" s="238">
        <v>39.303706802791282</v>
      </c>
      <c r="DG29" s="238">
        <v>39.085313314457046</v>
      </c>
      <c r="DH29" s="238">
        <v>39.199043461805488</v>
      </c>
      <c r="DI29" s="238">
        <v>39.554209427819387</v>
      </c>
      <c r="DJ29" s="238">
        <v>39.516756998922702</v>
      </c>
      <c r="DK29" s="238">
        <v>40.415249854713856</v>
      </c>
      <c r="DL29" s="238">
        <v>40.678127979058289</v>
      </c>
      <c r="DM29" s="238">
        <v>41.15317727364495</v>
      </c>
      <c r="DN29" s="238">
        <v>41.470831550589864</v>
      </c>
      <c r="DO29" s="238">
        <v>41.937120216370793</v>
      </c>
      <c r="DP29" s="238">
        <v>41.720405766251851</v>
      </c>
      <c r="DQ29" s="238">
        <v>42.614661519723221</v>
      </c>
      <c r="DR29" s="238">
        <v>46.771535442916509</v>
      </c>
      <c r="DS29" s="238">
        <v>47.641652552869019</v>
      </c>
      <c r="DT29" s="238">
        <v>49.733190950892741</v>
      </c>
      <c r="DU29" s="238">
        <v>50.811419909284595</v>
      </c>
      <c r="DV29" s="238">
        <v>51.03641103013544</v>
      </c>
      <c r="DW29" s="238">
        <v>52.934237801589902</v>
      </c>
      <c r="DX29" s="238">
        <v>53.864849670770312</v>
      </c>
      <c r="DY29" s="238">
        <v>59.990435408190059</v>
      </c>
      <c r="DZ29" s="238">
        <v>59.785760649744404</v>
      </c>
      <c r="EA29" s="238">
        <v>56.644823367155148</v>
      </c>
      <c r="EB29" s="238">
        <v>54.988639824969212</v>
      </c>
      <c r="EC29" s="238">
        <v>53.878331359969657</v>
      </c>
      <c r="ED29" s="238">
        <v>55.462898983925157</v>
      </c>
      <c r="EE29" s="238">
        <v>60.194774358992667</v>
      </c>
      <c r="EF29" s="238">
        <v>62.454838810356073</v>
      </c>
      <c r="EG29" s="238">
        <v>65.046533062632946</v>
      </c>
      <c r="EH29" s="238">
        <v>62.276781745970688</v>
      </c>
      <c r="EI29" s="238">
        <v>58.971516005580014</v>
      </c>
      <c r="EJ29" s="238">
        <v>70.740052883777878</v>
      </c>
      <c r="EK29" s="238">
        <v>64.96261078195387</v>
      </c>
      <c r="EL29" s="238">
        <v>57.631534866117526</v>
      </c>
      <c r="EM29" s="238">
        <v>56.96475916073382</v>
      </c>
      <c r="EN29" s="238">
        <v>71.200395778937548</v>
      </c>
      <c r="EO29" s="238">
        <v>65.76027245456828</v>
      </c>
      <c r="EP29" s="238">
        <v>65.223997525295303</v>
      </c>
      <c r="EQ29" s="238">
        <v>57.871913878376887</v>
      </c>
      <c r="ER29" s="238">
        <v>61.822206840915371</v>
      </c>
      <c r="ES29" s="238">
        <v>63.356245291285568</v>
      </c>
      <c r="ET29" s="238">
        <v>65.003915122050373</v>
      </c>
      <c r="EU29" s="238">
        <v>64.910856898140949</v>
      </c>
      <c r="EV29" s="238">
        <v>63.208163997391061</v>
      </c>
      <c r="EW29" s="238">
        <v>62.958451507993693</v>
      </c>
      <c r="EX29" s="238">
        <v>60.693991927184349</v>
      </c>
      <c r="EY29" s="238">
        <v>59.908024261904764</v>
      </c>
      <c r="EZ29" s="238">
        <v>60.041260882636898</v>
      </c>
      <c r="FA29" s="238">
        <v>58.43058915278111</v>
      </c>
      <c r="FB29" s="238">
        <v>55.793452225041776</v>
      </c>
      <c r="FC29" s="238">
        <v>60.002870167678722</v>
      </c>
      <c r="FD29" s="238">
        <v>60.465889647287497</v>
      </c>
      <c r="FE29" s="238">
        <v>60.742634651951271</v>
      </c>
      <c r="FF29" s="238">
        <v>65.595756339554569</v>
      </c>
      <c r="FG29" s="238">
        <v>65.606502184132523</v>
      </c>
      <c r="FH29" s="238">
        <v>62.138982091971087</v>
      </c>
      <c r="FI29" s="238">
        <v>56.938427890839691</v>
      </c>
      <c r="FJ29" s="238">
        <v>56.619232849414857</v>
      </c>
      <c r="FK29" s="238">
        <v>55.98173166914976</v>
      </c>
      <c r="FL29" s="238">
        <v>56.1768852932451</v>
      </c>
      <c r="FM29" s="238">
        <v>56.958773883331034</v>
      </c>
      <c r="FN29" s="238">
        <v>55.87981404948075</v>
      </c>
      <c r="FO29" s="238">
        <v>56.805823378612139</v>
      </c>
      <c r="FP29" s="238">
        <v>56.493591407433129</v>
      </c>
      <c r="FQ29" s="238">
        <v>60.408160362767163</v>
      </c>
      <c r="FR29" s="238">
        <v>62.163407159656089</v>
      </c>
      <c r="FS29" s="238">
        <v>62.216652424472016</v>
      </c>
      <c r="FT29" s="238">
        <v>61.196705845542006</v>
      </c>
      <c r="FU29" s="238">
        <v>62.636016910482866</v>
      </c>
      <c r="FV29" s="238">
        <v>60.878310816443282</v>
      </c>
      <c r="FW29" s="238">
        <v>60.961176290716267</v>
      </c>
      <c r="FX29" s="238">
        <v>60.815574047363185</v>
      </c>
      <c r="FY29" s="238">
        <v>61.359710826161944</v>
      </c>
      <c r="FZ29" s="238">
        <v>60.786279768853809</v>
      </c>
      <c r="GA29" s="238">
        <v>58.383111878069514</v>
      </c>
      <c r="GB29" s="238">
        <v>59.744703227032524</v>
      </c>
      <c r="GC29" s="238">
        <v>61.339266066716768</v>
      </c>
      <c r="GD29" s="238">
        <v>60.388696916571277</v>
      </c>
      <c r="GE29" s="238">
        <v>58.613620106738082</v>
      </c>
      <c r="GF29" s="238">
        <v>53.558133073875624</v>
      </c>
      <c r="GG29" s="238">
        <v>53.97303342692156</v>
      </c>
      <c r="GH29" s="238">
        <v>54.099098508904937</v>
      </c>
      <c r="GI29" s="238">
        <v>54.131356818369767</v>
      </c>
      <c r="GJ29" s="238">
        <v>52.557212201734906</v>
      </c>
      <c r="GK29" s="238">
        <v>49.852939517246497</v>
      </c>
      <c r="GL29" s="238">
        <v>50.401091586099952</v>
      </c>
      <c r="GM29" s="238">
        <v>50.257782931884961</v>
      </c>
      <c r="GN29" s="238">
        <v>50.900839882207407</v>
      </c>
      <c r="GO29" s="238">
        <v>50.377879085018925</v>
      </c>
      <c r="GP29" s="238">
        <v>48.364806186818669</v>
      </c>
      <c r="GQ29" s="238">
        <v>47.163159852249116</v>
      </c>
      <c r="GR29" s="238">
        <v>47.284039353028952</v>
      </c>
      <c r="GS29" s="238">
        <v>47.332998059709702</v>
      </c>
      <c r="GT29" s="238">
        <v>46.978579076695809</v>
      </c>
      <c r="GU29" s="238">
        <v>45.600375952564399</v>
      </c>
      <c r="GV29" s="238">
        <v>46.16226611669537</v>
      </c>
      <c r="GW29" s="238">
        <v>46.852944679561915</v>
      </c>
      <c r="GX29" s="238">
        <v>46.488478289930526</v>
      </c>
      <c r="GY29" s="238">
        <v>42.354095910075792</v>
      </c>
      <c r="GZ29" s="238">
        <v>42.446541608537387</v>
      </c>
      <c r="HA29" s="238">
        <v>42.329841667107871</v>
      </c>
      <c r="HB29" s="238">
        <v>42.053358748589091</v>
      </c>
      <c r="HC29" s="238">
        <v>44.401179917102347</v>
      </c>
      <c r="HD29" s="238">
        <v>44.27080746741467</v>
      </c>
      <c r="HE29" s="238">
        <v>40.754978290198807</v>
      </c>
      <c r="HF29" s="238">
        <v>40.704833499092281</v>
      </c>
      <c r="HG29" s="238">
        <v>40.732183115864622</v>
      </c>
      <c r="HH29" s="238">
        <v>41.494955782184284</v>
      </c>
      <c r="HI29" s="238">
        <v>42.226128471963293</v>
      </c>
      <c r="HJ29" s="238">
        <v>42.249977106385458</v>
      </c>
      <c r="HK29" s="238">
        <v>42.487791945500227</v>
      </c>
      <c r="HL29" s="238">
        <v>42.815289370122294</v>
      </c>
      <c r="HM29" s="238">
        <v>41.96582341453712</v>
      </c>
      <c r="HN29" s="238">
        <v>41.16109589314123</v>
      </c>
      <c r="HO29" s="238">
        <v>41.639939657493585</v>
      </c>
      <c r="HP29" s="238">
        <v>40.178295781549295</v>
      </c>
      <c r="HQ29" s="238">
        <v>39.085242188654476</v>
      </c>
      <c r="HR29" s="238">
        <v>40.958038720835162</v>
      </c>
      <c r="HS29" s="238">
        <v>40.060449362392873</v>
      </c>
      <c r="HT29" s="238">
        <v>40.06492365793747</v>
      </c>
      <c r="HU29" s="238">
        <v>40.297045099477536</v>
      </c>
      <c r="HV29" s="238">
        <v>40.097114834627376</v>
      </c>
      <c r="HW29" s="238">
        <v>40.099713528276816</v>
      </c>
      <c r="HX29" s="238">
        <v>40.128385100664033</v>
      </c>
      <c r="HY29" s="238">
        <v>40.26980480951223</v>
      </c>
      <c r="HZ29" s="238">
        <v>40.329738372195685</v>
      </c>
      <c r="IA29" s="238">
        <v>40.392625324518505</v>
      </c>
      <c r="IB29" s="238">
        <v>40.529342891046305</v>
      </c>
      <c r="IC29" s="238">
        <v>40.530385683898857</v>
      </c>
      <c r="ID29" s="238">
        <v>40.459489471098699</v>
      </c>
      <c r="IE29" s="238">
        <v>40.533019194213018</v>
      </c>
      <c r="IF29" s="238">
        <v>40.519346033481199</v>
      </c>
      <c r="IG29" s="238">
        <v>40.52067252342173</v>
      </c>
      <c r="IH29" s="238">
        <v>40.532994453495398</v>
      </c>
      <c r="II29" s="238">
        <v>40.821494925884942</v>
      </c>
      <c r="IJ29" s="238">
        <v>40.592330840638354</v>
      </c>
      <c r="IK29" s="238">
        <v>36.864535071595256</v>
      </c>
      <c r="IL29" s="238">
        <v>37.765441708778781</v>
      </c>
      <c r="IM29" s="252">
        <v>39.426074296320252</v>
      </c>
      <c r="IN29" s="252">
        <v>40.34605289223493</v>
      </c>
      <c r="IO29" s="252">
        <v>40.313043636335181</v>
      </c>
      <c r="IP29" s="252">
        <v>40.691375144914822</v>
      </c>
      <c r="IQ29" s="252">
        <v>40.827657257765011</v>
      </c>
      <c r="IR29" s="252">
        <v>40.755936400923673</v>
      </c>
      <c r="IS29" s="252">
        <v>40.895824103301344</v>
      </c>
      <c r="IT29" s="252">
        <v>40.727022347971825</v>
      </c>
    </row>
    <row r="30" spans="1:254" x14ac:dyDescent="0.35">
      <c r="A30" s="257" t="s">
        <v>60</v>
      </c>
      <c r="B30" s="238">
        <v>100</v>
      </c>
      <c r="C30" s="238">
        <v>100.60828969558963</v>
      </c>
      <c r="D30" s="238">
        <v>100.89166824096492</v>
      </c>
      <c r="E30" s="238">
        <v>101.38122565444054</v>
      </c>
      <c r="F30" s="238">
        <v>101.85924962486283</v>
      </c>
      <c r="G30" s="238">
        <v>102.30433877795504</v>
      </c>
      <c r="H30" s="238">
        <v>102.18479284343107</v>
      </c>
      <c r="I30" s="238">
        <v>102.91697878274307</v>
      </c>
      <c r="J30" s="238">
        <v>103.42943507449462</v>
      </c>
      <c r="K30" s="238">
        <v>104.10842597088521</v>
      </c>
      <c r="L30" s="238">
        <v>102.2244914977049</v>
      </c>
      <c r="M30" s="238">
        <v>101.23576877261814</v>
      </c>
      <c r="N30" s="238">
        <v>100.5400300692793</v>
      </c>
      <c r="O30" s="238">
        <v>101.05497314024794</v>
      </c>
      <c r="P30" s="238">
        <v>101.40789576527077</v>
      </c>
      <c r="Q30" s="238">
        <v>101.32570658982212</v>
      </c>
      <c r="R30" s="238">
        <v>100.77965728138592</v>
      </c>
      <c r="S30" s="238">
        <v>101.11814106006958</v>
      </c>
      <c r="T30" s="238">
        <v>101.4501261024558</v>
      </c>
      <c r="U30" s="238">
        <v>101.57243362575883</v>
      </c>
      <c r="V30" s="238">
        <v>102.19094752653228</v>
      </c>
      <c r="W30" s="238">
        <v>103.3767068859898</v>
      </c>
      <c r="X30" s="238">
        <v>103.76458750205219</v>
      </c>
      <c r="Y30" s="238">
        <v>105.92865334054083</v>
      </c>
      <c r="Z30" s="238">
        <v>107.07020663973786</v>
      </c>
      <c r="AA30" s="238">
        <v>106.26073562880879</v>
      </c>
      <c r="AB30" s="238">
        <v>106.43482360175265</v>
      </c>
      <c r="AC30" s="238">
        <v>106.9691211107361</v>
      </c>
      <c r="AD30" s="238">
        <v>104.74860957318927</v>
      </c>
      <c r="AE30" s="238">
        <v>105.83199212820669</v>
      </c>
      <c r="AF30" s="238">
        <v>107.23648064698479</v>
      </c>
      <c r="AG30" s="238">
        <v>108.33258117297882</v>
      </c>
      <c r="AH30" s="238">
        <v>108.43977424057682</v>
      </c>
      <c r="AI30" s="238">
        <v>109.28964780763798</v>
      </c>
      <c r="AJ30" s="238">
        <v>110.8604073443053</v>
      </c>
      <c r="AK30" s="238">
        <v>111.76175919725651</v>
      </c>
      <c r="AL30" s="238">
        <v>113.28399017244813</v>
      </c>
      <c r="AM30" s="238">
        <v>114.6728038202959</v>
      </c>
      <c r="AN30" s="238">
        <v>116.08597451838723</v>
      </c>
      <c r="AO30" s="238">
        <v>116.74229231755851</v>
      </c>
      <c r="AP30" s="238">
        <v>117.4282110955571</v>
      </c>
      <c r="AQ30" s="238">
        <v>118.52749276715024</v>
      </c>
      <c r="AR30" s="238">
        <v>119.24298881570809</v>
      </c>
      <c r="AS30" s="238">
        <v>120.17325347885328</v>
      </c>
      <c r="AT30" s="238">
        <v>120.09455108801319</v>
      </c>
      <c r="AU30" s="238">
        <v>120.23583969334652</v>
      </c>
      <c r="AV30" s="238">
        <v>119.98577040368848</v>
      </c>
      <c r="AW30" s="238">
        <v>119.8709434048602</v>
      </c>
      <c r="AX30" s="238">
        <v>119.94685871916163</v>
      </c>
      <c r="AY30" s="238">
        <v>120.77312975510316</v>
      </c>
      <c r="AZ30" s="238">
        <v>121.52132147462049</v>
      </c>
      <c r="BA30" s="238">
        <v>122.03175209513329</v>
      </c>
      <c r="BB30" s="238">
        <v>123.09280218668053</v>
      </c>
      <c r="BC30" s="238">
        <v>123.32040571894727</v>
      </c>
      <c r="BD30" s="238">
        <v>123.27820335726874</v>
      </c>
      <c r="BE30" s="238">
        <v>124.06090609644214</v>
      </c>
      <c r="BF30" s="238">
        <v>124.96336106200114</v>
      </c>
      <c r="BG30" s="238">
        <v>125.79601361549915</v>
      </c>
      <c r="BH30" s="238">
        <v>126.22646573637647</v>
      </c>
      <c r="BI30" s="238">
        <v>127.02080484587785</v>
      </c>
      <c r="BJ30" s="238">
        <v>127.39243442556486</v>
      </c>
      <c r="BK30" s="238">
        <v>128.89785692783724</v>
      </c>
      <c r="BL30" s="238">
        <v>129.52880565981661</v>
      </c>
      <c r="BM30" s="238">
        <v>130.1219935703048</v>
      </c>
      <c r="BN30" s="238">
        <v>130.47109770281429</v>
      </c>
      <c r="BO30" s="238">
        <v>131.31070016638054</v>
      </c>
      <c r="BP30" s="238">
        <v>132.77106140917377</v>
      </c>
      <c r="BQ30" s="238">
        <v>133.79343750748063</v>
      </c>
      <c r="BR30" s="238">
        <v>133.98402112575454</v>
      </c>
      <c r="BS30" s="238">
        <v>134.74759825791887</v>
      </c>
      <c r="BT30" s="238">
        <v>135.60828621143219</v>
      </c>
      <c r="BU30" s="238">
        <v>136.05446483869335</v>
      </c>
      <c r="BV30" s="238">
        <v>135.95416331614967</v>
      </c>
      <c r="BW30" s="238">
        <v>136.62513243663312</v>
      </c>
      <c r="BX30" s="238">
        <v>137.84848476443463</v>
      </c>
      <c r="BY30" s="238">
        <v>137.83313787810874</v>
      </c>
      <c r="BZ30" s="238">
        <v>137.53270646545627</v>
      </c>
      <c r="CA30" s="238">
        <v>137.47224958669094</v>
      </c>
      <c r="CB30" s="238">
        <v>137.81412982296973</v>
      </c>
      <c r="CC30" s="238">
        <v>136.58275559259778</v>
      </c>
      <c r="CD30" s="238">
        <v>137.12340605670755</v>
      </c>
      <c r="CE30" s="238">
        <v>137.78869689795499</v>
      </c>
      <c r="CF30" s="238">
        <v>138.25346869571894</v>
      </c>
      <c r="CG30" s="238">
        <v>138.6297667039419</v>
      </c>
      <c r="CH30" s="238">
        <v>138.83152045117089</v>
      </c>
      <c r="CI30" s="238">
        <v>138.88160926035883</v>
      </c>
      <c r="CJ30" s="238">
        <v>138.31929215221848</v>
      </c>
      <c r="CK30" s="238">
        <v>137.83838357719475</v>
      </c>
      <c r="CL30" s="238">
        <v>138.15603818501515</v>
      </c>
      <c r="CM30" s="238">
        <v>137.41006294803779</v>
      </c>
      <c r="CN30" s="238">
        <v>132.95575394673739</v>
      </c>
      <c r="CO30" s="238">
        <v>132.27539452100072</v>
      </c>
      <c r="CP30" s="238">
        <v>133.23706065583971</v>
      </c>
      <c r="CQ30" s="238">
        <v>133.70540536596727</v>
      </c>
      <c r="CR30" s="238">
        <v>133.20164434672131</v>
      </c>
      <c r="CS30" s="238">
        <v>133.94160740154646</v>
      </c>
      <c r="CT30" s="238">
        <v>134.71010350721821</v>
      </c>
      <c r="CU30" s="238">
        <v>134.99210862042639</v>
      </c>
      <c r="CV30" s="238">
        <v>137.61574780727918</v>
      </c>
      <c r="CW30" s="238">
        <v>138.52099599806516</v>
      </c>
      <c r="CX30" s="238">
        <v>139.13389177101914</v>
      </c>
      <c r="CY30" s="238">
        <v>139.96510349940735</v>
      </c>
      <c r="CZ30" s="238">
        <v>140.20833281136146</v>
      </c>
      <c r="DA30" s="238">
        <v>140.65843027219933</v>
      </c>
      <c r="DB30" s="238">
        <v>141.52744521791163</v>
      </c>
      <c r="DC30" s="238">
        <v>142.09092714588041</v>
      </c>
      <c r="DD30" s="238">
        <v>142.81478581062802</v>
      </c>
      <c r="DE30" s="238">
        <v>140.05229245248779</v>
      </c>
      <c r="DF30" s="238">
        <v>140.09128292981612</v>
      </c>
      <c r="DG30" s="238">
        <v>141.10670957495833</v>
      </c>
      <c r="DH30" s="238">
        <v>141.53265070571709</v>
      </c>
      <c r="DI30" s="238">
        <v>141.73271293833531</v>
      </c>
      <c r="DJ30" s="238">
        <v>143.15454275473186</v>
      </c>
      <c r="DK30" s="238">
        <v>143.856925860882</v>
      </c>
      <c r="DL30" s="238">
        <v>146.01301674316989</v>
      </c>
      <c r="DM30" s="238">
        <v>147.2206729621476</v>
      </c>
      <c r="DN30" s="238">
        <v>148.57294897726462</v>
      </c>
      <c r="DO30" s="238">
        <v>149.63383052922643</v>
      </c>
      <c r="DP30" s="238">
        <v>150.41300252979488</v>
      </c>
      <c r="DQ30" s="238">
        <v>151.47133719959567</v>
      </c>
      <c r="DR30" s="238">
        <v>151.43308539063466</v>
      </c>
      <c r="DS30" s="238">
        <v>152.12158949194239</v>
      </c>
      <c r="DT30" s="238">
        <v>153.5624808732249</v>
      </c>
      <c r="DU30" s="238">
        <v>154.38716681903941</v>
      </c>
      <c r="DV30" s="238">
        <v>155.17451268350516</v>
      </c>
      <c r="DW30" s="238">
        <v>156.21337286619445</v>
      </c>
      <c r="DX30" s="238">
        <v>157.49354660505634</v>
      </c>
      <c r="DY30" s="238">
        <v>159.3858344628118</v>
      </c>
      <c r="DZ30" s="238">
        <v>159.09735314861206</v>
      </c>
      <c r="EA30" s="238">
        <v>162.67774027312618</v>
      </c>
      <c r="EB30" s="238">
        <v>162.94638773312096</v>
      </c>
      <c r="EC30" s="238">
        <v>162.91976667387343</v>
      </c>
      <c r="ED30" s="238">
        <v>161.86948331531374</v>
      </c>
      <c r="EE30" s="238">
        <v>160.07636912180035</v>
      </c>
      <c r="EF30" s="238">
        <v>160.85281918921063</v>
      </c>
      <c r="EG30" s="238">
        <v>161.14879189396572</v>
      </c>
      <c r="EH30" s="238">
        <v>160.94266575143379</v>
      </c>
      <c r="EI30" s="238">
        <v>161.37038907641224</v>
      </c>
      <c r="EJ30" s="238">
        <v>164.39429979721709</v>
      </c>
      <c r="EK30" s="238">
        <v>164.33698283342761</v>
      </c>
      <c r="EL30" s="238">
        <v>165.53450453365178</v>
      </c>
      <c r="EM30" s="238">
        <v>167.83856964881534</v>
      </c>
      <c r="EN30" s="238">
        <v>173.81044222472164</v>
      </c>
      <c r="EO30" s="238">
        <v>173.29227344607639</v>
      </c>
      <c r="EP30" s="238">
        <v>175.95389144122504</v>
      </c>
      <c r="EQ30" s="238">
        <v>179.6012316045107</v>
      </c>
      <c r="ER30" s="238">
        <v>180.19864301582157</v>
      </c>
      <c r="ES30" s="238">
        <v>180.76045694951245</v>
      </c>
      <c r="ET30" s="238">
        <v>182.11183431396728</v>
      </c>
      <c r="EU30" s="238">
        <v>181.5923932481098</v>
      </c>
      <c r="EV30" s="238">
        <v>188.75018030736894</v>
      </c>
      <c r="EW30" s="238">
        <v>189.25368168874741</v>
      </c>
      <c r="EX30" s="238">
        <v>190.26041879948468</v>
      </c>
      <c r="EY30" s="238">
        <v>191.91642501123297</v>
      </c>
      <c r="EZ30" s="238">
        <v>191.76351518324327</v>
      </c>
      <c r="FA30" s="238">
        <v>190.01216549671545</v>
      </c>
      <c r="FB30" s="238">
        <v>191.01112594639071</v>
      </c>
      <c r="FC30" s="238">
        <v>190.66174142495927</v>
      </c>
      <c r="FD30" s="238">
        <v>188.921761416175</v>
      </c>
      <c r="FE30" s="238">
        <v>189.53919040531383</v>
      </c>
      <c r="FF30" s="238">
        <v>189.91029295325765</v>
      </c>
      <c r="FG30" s="238">
        <v>193.03848147994205</v>
      </c>
      <c r="FH30" s="238">
        <v>191.1125092330746</v>
      </c>
      <c r="FI30" s="238">
        <v>186.87004866960245</v>
      </c>
      <c r="FJ30" s="238">
        <v>186.18152936015841</v>
      </c>
      <c r="FK30" s="238">
        <v>182.94192860494141</v>
      </c>
      <c r="FL30" s="238">
        <v>183.03388266893097</v>
      </c>
      <c r="FM30" s="238">
        <v>182.6222859772347</v>
      </c>
      <c r="FN30" s="238">
        <v>183.88994925147628</v>
      </c>
      <c r="FO30" s="238">
        <v>182.26461951087663</v>
      </c>
      <c r="FP30" s="238">
        <v>183.52940448657486</v>
      </c>
      <c r="FQ30" s="238">
        <v>182.982073295151</v>
      </c>
      <c r="FR30" s="238">
        <v>183.66286386384579</v>
      </c>
      <c r="FS30" s="238">
        <v>184.59185978296043</v>
      </c>
      <c r="FT30" s="238">
        <v>184.69159964224878</v>
      </c>
      <c r="FU30" s="238">
        <v>185.34698486628866</v>
      </c>
      <c r="FV30" s="238">
        <v>187.12141087646555</v>
      </c>
      <c r="FW30" s="238">
        <v>190.11781864241655</v>
      </c>
      <c r="FX30" s="238">
        <v>192.40054728008144</v>
      </c>
      <c r="FY30" s="238">
        <v>192.76530538035041</v>
      </c>
      <c r="FZ30" s="238">
        <v>192.26424737102019</v>
      </c>
      <c r="GA30" s="238">
        <v>191.15683166983402</v>
      </c>
      <c r="GB30" s="238">
        <v>193.25271655082534</v>
      </c>
      <c r="GC30" s="238">
        <v>198.02776231425426</v>
      </c>
      <c r="GD30" s="238">
        <v>201.09796409771926</v>
      </c>
      <c r="GE30" s="238">
        <v>203.535501955721</v>
      </c>
      <c r="GF30" s="238">
        <v>199.99965126167911</v>
      </c>
      <c r="GG30" s="238">
        <v>198.10557533133544</v>
      </c>
      <c r="GH30" s="238">
        <v>198.67368334114363</v>
      </c>
      <c r="GI30" s="238">
        <v>199.22132416002606</v>
      </c>
      <c r="GJ30" s="238">
        <v>199.71215417792769</v>
      </c>
      <c r="GK30" s="238">
        <v>200.16759699656515</v>
      </c>
      <c r="GL30" s="238">
        <v>199.97841894212061</v>
      </c>
      <c r="GM30" s="238">
        <v>195.8080853293805</v>
      </c>
      <c r="GN30" s="238">
        <v>196.48904981251758</v>
      </c>
      <c r="GO30" s="238">
        <v>197.55525656223841</v>
      </c>
      <c r="GP30" s="238">
        <v>198.31292519080753</v>
      </c>
      <c r="GQ30" s="238">
        <v>182.11438690710494</v>
      </c>
      <c r="GR30" s="238">
        <v>183.61021338410831</v>
      </c>
      <c r="GS30" s="238">
        <v>183.64942622653615</v>
      </c>
      <c r="GT30" s="238">
        <v>185.1404706495849</v>
      </c>
      <c r="GU30" s="238">
        <v>185.48669135589901</v>
      </c>
      <c r="GV30" s="238">
        <v>186.42340008452888</v>
      </c>
      <c r="GW30" s="238">
        <v>186.91767318127782</v>
      </c>
      <c r="GX30" s="238">
        <v>185.26958610635953</v>
      </c>
      <c r="GY30" s="238">
        <v>185.45780775001313</v>
      </c>
      <c r="GZ30" s="238">
        <v>185.71278686687316</v>
      </c>
      <c r="HA30" s="238">
        <v>177.90063224445692</v>
      </c>
      <c r="HB30" s="238">
        <v>178.27516271018231</v>
      </c>
      <c r="HC30" s="238">
        <v>178.25335654414926</v>
      </c>
      <c r="HD30" s="238">
        <v>178.75049887327097</v>
      </c>
      <c r="HE30" s="238">
        <v>178.08789747731959</v>
      </c>
      <c r="HF30" s="238">
        <v>178.10090466407613</v>
      </c>
      <c r="HG30" s="238">
        <v>178.5020233497892</v>
      </c>
      <c r="HH30" s="238">
        <v>182.31618958398963</v>
      </c>
      <c r="HI30" s="238">
        <v>183.82196273321861</v>
      </c>
      <c r="HJ30" s="238">
        <v>184.25942502898673</v>
      </c>
      <c r="HK30" s="238">
        <v>181.24443565168144</v>
      </c>
      <c r="HL30" s="238">
        <v>181.19795408724261</v>
      </c>
      <c r="HM30" s="238">
        <v>181.18771988548878</v>
      </c>
      <c r="HN30" s="238">
        <v>183.8237913067191</v>
      </c>
      <c r="HO30" s="238">
        <v>183.62886701646067</v>
      </c>
      <c r="HP30" s="238">
        <v>184.24339779630199</v>
      </c>
      <c r="HQ30" s="238">
        <v>186.75824068865234</v>
      </c>
      <c r="HR30" s="238">
        <v>187.24894661197706</v>
      </c>
      <c r="HS30" s="238">
        <v>186.62882374184142</v>
      </c>
      <c r="HT30" s="238">
        <v>186.66793666957295</v>
      </c>
      <c r="HU30" s="238">
        <v>189.07348099645213</v>
      </c>
      <c r="HV30" s="238">
        <v>187.70710958199336</v>
      </c>
      <c r="HW30" s="238">
        <v>186.3659531006407</v>
      </c>
      <c r="HX30" s="238">
        <v>189.03831268331831</v>
      </c>
      <c r="HY30" s="238">
        <v>190.25644214389604</v>
      </c>
      <c r="HZ30" s="238">
        <v>191.88578208547256</v>
      </c>
      <c r="IA30" s="238">
        <v>193.9312278709169</v>
      </c>
      <c r="IB30" s="238">
        <v>194.54131246847015</v>
      </c>
      <c r="IC30" s="238">
        <v>198.15205053128784</v>
      </c>
      <c r="ID30" s="238">
        <v>202.4028572892316</v>
      </c>
      <c r="IE30" s="238">
        <v>202.13769180049229</v>
      </c>
      <c r="IF30" s="238">
        <v>198.2010041599782</v>
      </c>
      <c r="IG30" s="238">
        <v>201.75605747016061</v>
      </c>
      <c r="IH30" s="238">
        <v>197.16073955030865</v>
      </c>
      <c r="II30" s="238">
        <v>197.99305322477073</v>
      </c>
      <c r="IJ30" s="238">
        <v>199.26628862914828</v>
      </c>
      <c r="IK30" s="238">
        <v>193.2764563054555</v>
      </c>
      <c r="IL30" s="238">
        <v>196.00123283133482</v>
      </c>
      <c r="IM30" s="252">
        <v>197.86998353842861</v>
      </c>
      <c r="IN30" s="252">
        <v>199.24008206062464</v>
      </c>
      <c r="IO30" s="252">
        <v>201.24898907075047</v>
      </c>
      <c r="IP30" s="252">
        <v>199.98587818912517</v>
      </c>
      <c r="IQ30" s="252">
        <v>201.00105539708912</v>
      </c>
      <c r="IR30" s="252">
        <v>200.48851450725491</v>
      </c>
      <c r="IS30" s="252">
        <v>201.50624322004847</v>
      </c>
      <c r="IT30" s="252">
        <v>202.16992951520979</v>
      </c>
    </row>
    <row r="31" spans="1:254" x14ac:dyDescent="0.35">
      <c r="A31" s="257" t="s">
        <v>215</v>
      </c>
      <c r="B31" s="238">
        <v>100</v>
      </c>
      <c r="C31" s="238">
        <v>103.59966224307881</v>
      </c>
      <c r="D31" s="238">
        <v>104.46702702515474</v>
      </c>
      <c r="E31" s="238">
        <v>107.2022013993836</v>
      </c>
      <c r="F31" s="238">
        <v>108.79659158519412</v>
      </c>
      <c r="G31" s="238">
        <v>106.98387669736945</v>
      </c>
      <c r="H31" s="238">
        <v>104.91644261453276</v>
      </c>
      <c r="I31" s="238">
        <v>108.1551120782505</v>
      </c>
      <c r="J31" s="238">
        <v>110.82895335341999</v>
      </c>
      <c r="K31" s="238">
        <v>114.79621267933774</v>
      </c>
      <c r="L31" s="238">
        <v>112.79512540972426</v>
      </c>
      <c r="M31" s="238">
        <v>111.3830954169983</v>
      </c>
      <c r="N31" s="238">
        <v>110.37106433823764</v>
      </c>
      <c r="O31" s="238">
        <v>113.62230759688902</v>
      </c>
      <c r="P31" s="238">
        <v>118.46233285964931</v>
      </c>
      <c r="Q31" s="238">
        <v>117.62610477960766</v>
      </c>
      <c r="R31" s="238">
        <v>117.46520058313189</v>
      </c>
      <c r="S31" s="238">
        <v>118.49949065021298</v>
      </c>
      <c r="T31" s="238">
        <v>121.56711401512088</v>
      </c>
      <c r="U31" s="238">
        <v>124.22348351714373</v>
      </c>
      <c r="V31" s="238">
        <v>121.14122011006651</v>
      </c>
      <c r="W31" s="238">
        <v>125.0759287255044</v>
      </c>
      <c r="X31" s="238">
        <v>122.17609004024845</v>
      </c>
      <c r="Y31" s="238">
        <v>125.2452030606724</v>
      </c>
      <c r="Z31" s="238">
        <v>129.01296893450109</v>
      </c>
      <c r="AA31" s="238">
        <v>131.26875092251049</v>
      </c>
      <c r="AB31" s="238">
        <v>134.06480758828093</v>
      </c>
      <c r="AC31" s="238">
        <v>137.70708481907485</v>
      </c>
      <c r="AD31" s="238">
        <v>138.5495534129775</v>
      </c>
      <c r="AE31" s="238">
        <v>139.44573939672233</v>
      </c>
      <c r="AF31" s="238">
        <v>138.83399281426784</v>
      </c>
      <c r="AG31" s="238">
        <v>131.81819736875445</v>
      </c>
      <c r="AH31" s="238">
        <v>126.71624724606619</v>
      </c>
      <c r="AI31" s="238">
        <v>132.31281774127018</v>
      </c>
      <c r="AJ31" s="238">
        <v>130.72264307859453</v>
      </c>
      <c r="AK31" s="238">
        <v>136.00948303758432</v>
      </c>
      <c r="AL31" s="238">
        <v>139.70052291946593</v>
      </c>
      <c r="AM31" s="238">
        <v>143.01622386574272</v>
      </c>
      <c r="AN31" s="238">
        <v>145.03457799557705</v>
      </c>
      <c r="AO31" s="238">
        <v>148.78579379174909</v>
      </c>
      <c r="AP31" s="238">
        <v>150.47103289383057</v>
      </c>
      <c r="AQ31" s="238">
        <v>157.40095473904475</v>
      </c>
      <c r="AR31" s="238">
        <v>161.86907354423596</v>
      </c>
      <c r="AS31" s="238">
        <v>162.50313067733839</v>
      </c>
      <c r="AT31" s="238">
        <v>160.3222961654071</v>
      </c>
      <c r="AU31" s="238">
        <v>163.46408146955821</v>
      </c>
      <c r="AV31" s="238">
        <v>167.13936881901051</v>
      </c>
      <c r="AW31" s="238">
        <v>168.76038861650633</v>
      </c>
      <c r="AX31" s="238">
        <v>171.04457000122457</v>
      </c>
      <c r="AY31" s="238">
        <v>174.55936004728409</v>
      </c>
      <c r="AZ31" s="238">
        <v>176.25218293116623</v>
      </c>
      <c r="BA31" s="238">
        <v>176.78817241158939</v>
      </c>
      <c r="BB31" s="238">
        <v>181.12686810493625</v>
      </c>
      <c r="BC31" s="238">
        <v>173.37546349641201</v>
      </c>
      <c r="BD31" s="238">
        <v>170.27166997326248</v>
      </c>
      <c r="BE31" s="238">
        <v>172.57638127683023</v>
      </c>
      <c r="BF31" s="238">
        <v>177.48802640342808</v>
      </c>
      <c r="BG31" s="238">
        <v>184.19492479767337</v>
      </c>
      <c r="BH31" s="238">
        <v>187.11245549060297</v>
      </c>
      <c r="BI31" s="238">
        <v>189.87876491046282</v>
      </c>
      <c r="BJ31" s="238">
        <v>192.75291418844955</v>
      </c>
      <c r="BK31" s="238">
        <v>197.04604346029225</v>
      </c>
      <c r="BL31" s="238">
        <v>199.35510068480147</v>
      </c>
      <c r="BM31" s="238">
        <v>202.30997196986544</v>
      </c>
      <c r="BN31" s="238">
        <v>197.78608025595909</v>
      </c>
      <c r="BO31" s="238">
        <v>199.52548239716424</v>
      </c>
      <c r="BP31" s="238">
        <v>205.70408076256138</v>
      </c>
      <c r="BQ31" s="238">
        <v>210.64193853060036</v>
      </c>
      <c r="BR31" s="238">
        <v>211.69416308390043</v>
      </c>
      <c r="BS31" s="238">
        <v>214.44163612532546</v>
      </c>
      <c r="BT31" s="238">
        <v>220.05679996225388</v>
      </c>
      <c r="BU31" s="238">
        <v>216.8886590898843</v>
      </c>
      <c r="BV31" s="238">
        <v>220.43680471409633</v>
      </c>
      <c r="BW31" s="238">
        <v>223.55812314196737</v>
      </c>
      <c r="BX31" s="238">
        <v>227.06997911633303</v>
      </c>
      <c r="BY31" s="238">
        <v>232.84251359815147</v>
      </c>
      <c r="BZ31" s="238">
        <v>229.35290009810791</v>
      </c>
      <c r="CA31" s="238">
        <v>228.59590931264881</v>
      </c>
      <c r="CB31" s="238">
        <v>220.57053513049172</v>
      </c>
      <c r="CC31" s="238">
        <v>219.09922816156731</v>
      </c>
      <c r="CD31" s="238">
        <v>225.24604011216434</v>
      </c>
      <c r="CE31" s="238">
        <v>229.33763275386684</v>
      </c>
      <c r="CF31" s="238">
        <v>229.74666286909002</v>
      </c>
      <c r="CG31" s="238">
        <v>234.27244026776032</v>
      </c>
      <c r="CH31" s="238">
        <v>235.77446035725788</v>
      </c>
      <c r="CI31" s="238">
        <v>240.03940680369797</v>
      </c>
      <c r="CJ31" s="238">
        <v>239.84641584643333</v>
      </c>
      <c r="CK31" s="238">
        <v>241.82078084475876</v>
      </c>
      <c r="CL31" s="238">
        <v>244.338517815237</v>
      </c>
      <c r="CM31" s="238">
        <v>246.71900332978907</v>
      </c>
      <c r="CN31" s="238">
        <v>248.85159840825898</v>
      </c>
      <c r="CO31" s="238">
        <v>245.03446574726237</v>
      </c>
      <c r="CP31" s="238">
        <v>241.25577901635961</v>
      </c>
      <c r="CQ31" s="238">
        <v>238.87239020064132</v>
      </c>
      <c r="CR31" s="238">
        <v>244.50965121235504</v>
      </c>
      <c r="CS31" s="238">
        <v>250.04678238938357</v>
      </c>
      <c r="CT31" s="238">
        <v>244.80773755349315</v>
      </c>
      <c r="CU31" s="238">
        <v>246.41587142270055</v>
      </c>
      <c r="CV31" s="238">
        <v>246.7004910097838</v>
      </c>
      <c r="CW31" s="238">
        <v>246.92173291955899</v>
      </c>
      <c r="CX31" s="238">
        <v>244.00325553906711</v>
      </c>
      <c r="CY31" s="238">
        <v>246.72918197981912</v>
      </c>
      <c r="CZ31" s="238">
        <v>247.86808972588622</v>
      </c>
      <c r="DA31" s="238">
        <v>244.12844038711717</v>
      </c>
      <c r="DB31" s="238">
        <v>247.58549752983313</v>
      </c>
      <c r="DC31" s="238">
        <v>249.45705614313184</v>
      </c>
      <c r="DD31" s="238">
        <v>230.50983380269747</v>
      </c>
      <c r="DE31" s="238">
        <v>182.90170442733839</v>
      </c>
      <c r="DF31" s="238">
        <v>187.22602079858561</v>
      </c>
      <c r="DG31" s="238">
        <v>192.64183290029914</v>
      </c>
      <c r="DH31" s="238">
        <v>196.41151438629973</v>
      </c>
      <c r="DI31" s="238">
        <v>192.67932941155982</v>
      </c>
      <c r="DJ31" s="238">
        <v>199.40296790011354</v>
      </c>
      <c r="DK31" s="238">
        <v>212.94205662572011</v>
      </c>
      <c r="DL31" s="238">
        <v>222.34926658494896</v>
      </c>
      <c r="DM31" s="238">
        <v>226.98719265707427</v>
      </c>
      <c r="DN31" s="238">
        <v>235.27473789435365</v>
      </c>
      <c r="DO31" s="238">
        <v>242.75717258059342</v>
      </c>
      <c r="DP31" s="238">
        <v>254.84576694376571</v>
      </c>
      <c r="DQ31" s="238">
        <v>257.88201697447829</v>
      </c>
      <c r="DR31" s="238">
        <v>259.50973462954488</v>
      </c>
      <c r="DS31" s="238">
        <v>262.79739411559927</v>
      </c>
      <c r="DT31" s="238">
        <v>266.37843081411773</v>
      </c>
      <c r="DU31" s="238">
        <v>269.9855307986154</v>
      </c>
      <c r="DV31" s="238">
        <v>280.5300630229745</v>
      </c>
      <c r="DW31" s="238">
        <v>284.59108033099318</v>
      </c>
      <c r="DX31" s="238">
        <v>281.49320760954743</v>
      </c>
      <c r="DY31" s="238">
        <v>286.60794606562814</v>
      </c>
      <c r="DZ31" s="238">
        <v>294.38855290014482</v>
      </c>
      <c r="EA31" s="238">
        <v>302.03275021702518</v>
      </c>
      <c r="EB31" s="238">
        <v>304.70363203968657</v>
      </c>
      <c r="EC31" s="238">
        <v>307.90346569082112</v>
      </c>
      <c r="ED31" s="238">
        <v>303.13087412533304</v>
      </c>
      <c r="EE31" s="238">
        <v>303.30585958511409</v>
      </c>
      <c r="EF31" s="238">
        <v>299.84553063590806</v>
      </c>
      <c r="EG31" s="238">
        <v>300.57965255752038</v>
      </c>
      <c r="EH31" s="238">
        <v>303.29076468555996</v>
      </c>
      <c r="EI31" s="238">
        <v>306.35594342605424</v>
      </c>
      <c r="EJ31" s="238">
        <v>310.68044113561223</v>
      </c>
      <c r="EK31" s="238">
        <v>311.22540394768248</v>
      </c>
      <c r="EL31" s="238">
        <v>316.81807336779048</v>
      </c>
      <c r="EM31" s="238">
        <v>316.57701524184824</v>
      </c>
      <c r="EN31" s="238">
        <v>301.65169971715829</v>
      </c>
      <c r="EO31" s="238">
        <v>312.43225074504147</v>
      </c>
      <c r="EP31" s="238">
        <v>308.84892839936401</v>
      </c>
      <c r="EQ31" s="238">
        <v>313.49766687792925</v>
      </c>
      <c r="ER31" s="238">
        <v>325.05056014808861</v>
      </c>
      <c r="ES31" s="238">
        <v>331.730746187769</v>
      </c>
      <c r="ET31" s="238">
        <v>330.71340290700584</v>
      </c>
      <c r="EU31" s="238">
        <v>335.23626971372602</v>
      </c>
      <c r="EV31" s="238">
        <v>327.08510665778596</v>
      </c>
      <c r="EW31" s="238">
        <v>337.14785320705352</v>
      </c>
      <c r="EX31" s="238">
        <v>351.55400105911178</v>
      </c>
      <c r="EY31" s="238">
        <v>352.14237780135215</v>
      </c>
      <c r="EZ31" s="238">
        <v>357.37827153488831</v>
      </c>
      <c r="FA31" s="238">
        <v>359.01472520867446</v>
      </c>
      <c r="FB31" s="238">
        <v>362.96764612607399</v>
      </c>
      <c r="FC31" s="238">
        <v>366.50031602688324</v>
      </c>
      <c r="FD31" s="238">
        <v>362.31230054905211</v>
      </c>
      <c r="FE31" s="238">
        <v>365.54791139907411</v>
      </c>
      <c r="FF31" s="238">
        <v>365.40245424016075</v>
      </c>
      <c r="FG31" s="238">
        <v>372.14041797992292</v>
      </c>
      <c r="FH31" s="238">
        <v>359.03878691830693</v>
      </c>
      <c r="FI31" s="238">
        <v>342.13236399373955</v>
      </c>
      <c r="FJ31" s="238">
        <v>340.88886150238989</v>
      </c>
      <c r="FK31" s="238">
        <v>330.83561083748958</v>
      </c>
      <c r="FL31" s="238">
        <v>337.63062323811573</v>
      </c>
      <c r="FM31" s="238">
        <v>345.4292042305392</v>
      </c>
      <c r="FN31" s="238">
        <v>336.33434979711944</v>
      </c>
      <c r="FO31" s="238">
        <v>335.79676101175454</v>
      </c>
      <c r="FP31" s="238">
        <v>330.83368472572852</v>
      </c>
      <c r="FQ31" s="238">
        <v>338.13616684530166</v>
      </c>
      <c r="FR31" s="238">
        <v>344.40365186891376</v>
      </c>
      <c r="FS31" s="238">
        <v>347.02960544506556</v>
      </c>
      <c r="FT31" s="238">
        <v>358.56068278732687</v>
      </c>
      <c r="FU31" s="238">
        <v>360.15628072002886</v>
      </c>
      <c r="FV31" s="238">
        <v>361.5360009137251</v>
      </c>
      <c r="FW31" s="238">
        <v>365.58472199096246</v>
      </c>
      <c r="FX31" s="238">
        <v>359.30432888092651</v>
      </c>
      <c r="FY31" s="238">
        <v>364.90249509013825</v>
      </c>
      <c r="FZ31" s="238">
        <v>362.74972325414529</v>
      </c>
      <c r="GA31" s="238">
        <v>351.48167455010156</v>
      </c>
      <c r="GB31" s="238">
        <v>363.35962637112772</v>
      </c>
      <c r="GC31" s="238">
        <v>365.30069282230983</v>
      </c>
      <c r="GD31" s="238">
        <v>366.69655408260599</v>
      </c>
      <c r="GE31" s="238">
        <v>369.41099864939798</v>
      </c>
      <c r="GF31" s="238">
        <v>367.50859932083108</v>
      </c>
      <c r="GG31" s="238">
        <v>359.18349642192106</v>
      </c>
      <c r="GH31" s="238">
        <v>356.62263635596162</v>
      </c>
      <c r="GI31" s="238">
        <v>345.06486880964542</v>
      </c>
      <c r="GJ31" s="238">
        <v>337.85328118602501</v>
      </c>
      <c r="GK31" s="238">
        <v>349.72907220564679</v>
      </c>
      <c r="GL31" s="238">
        <v>352.86937290493017</v>
      </c>
      <c r="GM31" s="238">
        <v>342.36358871565915</v>
      </c>
      <c r="GN31" s="238">
        <v>340.4491139891324</v>
      </c>
      <c r="GO31" s="238">
        <v>344.74796761677004</v>
      </c>
      <c r="GP31" s="238">
        <v>358.02584374744805</v>
      </c>
      <c r="GQ31" s="238">
        <v>365.13421487540614</v>
      </c>
      <c r="GR31" s="238">
        <v>361.40487784452546</v>
      </c>
      <c r="GS31" s="238">
        <v>377.47623243390262</v>
      </c>
      <c r="GT31" s="238">
        <v>381.71903827733371</v>
      </c>
      <c r="GU31" s="238">
        <v>386.12596849601181</v>
      </c>
      <c r="GV31" s="238">
        <v>388.92791708133956</v>
      </c>
      <c r="GW31" s="238">
        <v>390.08706605717504</v>
      </c>
      <c r="GX31" s="238">
        <v>373.574823111689</v>
      </c>
      <c r="GY31" s="238">
        <v>380.76056329788065</v>
      </c>
      <c r="GZ31" s="238">
        <v>383.08263411221634</v>
      </c>
      <c r="HA31" s="238">
        <v>393.34852995309933</v>
      </c>
      <c r="HB31" s="238">
        <v>396.96687084586785</v>
      </c>
      <c r="HC31" s="238">
        <v>399.03974186898182</v>
      </c>
      <c r="HD31" s="238">
        <v>397.98137450152677</v>
      </c>
      <c r="HE31" s="238">
        <v>395.44999442333159</v>
      </c>
      <c r="HF31" s="238">
        <v>395.40315653634383</v>
      </c>
      <c r="HG31" s="238">
        <v>400.08203707306217</v>
      </c>
      <c r="HH31" s="238">
        <v>400.41685541391047</v>
      </c>
      <c r="HI31" s="238">
        <v>398.78124866095317</v>
      </c>
      <c r="HJ31" s="238">
        <v>397.28150176363073</v>
      </c>
      <c r="HK31" s="238">
        <v>400.64224037551315</v>
      </c>
      <c r="HL31" s="238">
        <v>401.81361909836357</v>
      </c>
      <c r="HM31" s="238">
        <v>399.67766873544161</v>
      </c>
      <c r="HN31" s="238">
        <v>398.53225330522804</v>
      </c>
      <c r="HO31" s="238">
        <v>394.1161487258355</v>
      </c>
      <c r="HP31" s="238">
        <v>387.00679613241209</v>
      </c>
      <c r="HQ31" s="238">
        <v>379.03695450675781</v>
      </c>
      <c r="HR31" s="238">
        <v>386.10852970846275</v>
      </c>
      <c r="HS31" s="238">
        <v>370.35178405644064</v>
      </c>
      <c r="HT31" s="238">
        <v>367.14409194078524</v>
      </c>
      <c r="HU31" s="238">
        <v>369.70150589933371</v>
      </c>
      <c r="HV31" s="238">
        <v>371.71045359525402</v>
      </c>
      <c r="HW31" s="238">
        <v>387.98395798383899</v>
      </c>
      <c r="HX31" s="238">
        <v>389.00379815872066</v>
      </c>
      <c r="HY31" s="238">
        <v>390.96606763701652</v>
      </c>
      <c r="HZ31" s="238">
        <v>391.15230056307087</v>
      </c>
      <c r="IA31" s="238">
        <v>391.786239158748</v>
      </c>
      <c r="IB31" s="238">
        <v>404.54179986237932</v>
      </c>
      <c r="IC31" s="238">
        <v>412.26333605806968</v>
      </c>
      <c r="ID31" s="238">
        <v>408.006778971176</v>
      </c>
      <c r="IE31" s="238">
        <v>410.49735380865354</v>
      </c>
      <c r="IF31" s="238">
        <v>411.815459024429</v>
      </c>
      <c r="IG31" s="238">
        <v>409.12159637091611</v>
      </c>
      <c r="IH31" s="238">
        <v>417.75063552348422</v>
      </c>
      <c r="II31" s="238">
        <v>421.34923526975086</v>
      </c>
      <c r="IJ31" s="238">
        <v>414.53418385225837</v>
      </c>
      <c r="IK31" s="238">
        <v>357.91693129743692</v>
      </c>
      <c r="IL31" s="238">
        <v>367.70290439633163</v>
      </c>
      <c r="IM31" s="252">
        <v>387.78933961972513</v>
      </c>
      <c r="IN31" s="252">
        <v>394.75607994893824</v>
      </c>
      <c r="IO31" s="252">
        <v>400.53408693827532</v>
      </c>
      <c r="IP31" s="252">
        <v>400.15696366507973</v>
      </c>
      <c r="IQ31" s="252">
        <v>395.62615308121752</v>
      </c>
      <c r="IR31" s="252">
        <v>419.97021468656442</v>
      </c>
      <c r="IS31" s="252">
        <v>415.23756840861944</v>
      </c>
      <c r="IT31" s="252">
        <v>416.74302683121454</v>
      </c>
    </row>
    <row r="32" spans="1:254" x14ac:dyDescent="0.35">
      <c r="A32" s="257" t="s">
        <v>62</v>
      </c>
      <c r="B32" s="238">
        <v>100</v>
      </c>
      <c r="C32" s="238">
        <v>100.19887163006752</v>
      </c>
      <c r="D32" s="238">
        <v>99.60654496095276</v>
      </c>
      <c r="E32" s="238">
        <v>100.1779563390031</v>
      </c>
      <c r="F32" s="238">
        <v>102.47524614141626</v>
      </c>
      <c r="G32" s="238">
        <v>104.01139652053429</v>
      </c>
      <c r="H32" s="238">
        <v>103.11922104243543</v>
      </c>
      <c r="I32" s="238">
        <v>103.15708949202178</v>
      </c>
      <c r="J32" s="238">
        <v>104.08070801553789</v>
      </c>
      <c r="K32" s="238">
        <v>105.36935593934437</v>
      </c>
      <c r="L32" s="238">
        <v>106.05095797859144</v>
      </c>
      <c r="M32" s="238">
        <v>107.59689631752954</v>
      </c>
      <c r="N32" s="238">
        <v>107.62051807104886</v>
      </c>
      <c r="O32" s="238">
        <v>106.80161636594548</v>
      </c>
      <c r="P32" s="238">
        <v>107.6990859913551</v>
      </c>
      <c r="Q32" s="238">
        <v>108.39630872844472</v>
      </c>
      <c r="R32" s="238">
        <v>109.43185604723479</v>
      </c>
      <c r="S32" s="238">
        <v>108.52413661156665</v>
      </c>
      <c r="T32" s="238">
        <v>110.29268597972002</v>
      </c>
      <c r="U32" s="238">
        <v>110.67595166978678</v>
      </c>
      <c r="V32" s="238">
        <v>111.27564213949464</v>
      </c>
      <c r="W32" s="238">
        <v>111.31719507231841</v>
      </c>
      <c r="X32" s="238">
        <v>111.3257100924809</v>
      </c>
      <c r="Y32" s="238">
        <v>113.39792335062998</v>
      </c>
      <c r="Z32" s="238">
        <v>112.52993067735966</v>
      </c>
      <c r="AA32" s="238">
        <v>111.0791898470334</v>
      </c>
      <c r="AB32" s="238">
        <v>112.02727371377226</v>
      </c>
      <c r="AC32" s="238">
        <v>112.13205336365105</v>
      </c>
      <c r="AD32" s="238">
        <v>111.07815130090682</v>
      </c>
      <c r="AE32" s="238">
        <v>111.5735934178505</v>
      </c>
      <c r="AF32" s="238">
        <v>111.33483063923065</v>
      </c>
      <c r="AG32" s="238">
        <v>111.19666495681641</v>
      </c>
      <c r="AH32" s="238">
        <v>112.48498507170932</v>
      </c>
      <c r="AI32" s="238">
        <v>113.80760249555681</v>
      </c>
      <c r="AJ32" s="238">
        <v>115.21796818625268</v>
      </c>
      <c r="AK32" s="238">
        <v>114.65300204847816</v>
      </c>
      <c r="AL32" s="238">
        <v>115.26091861217994</v>
      </c>
      <c r="AM32" s="238">
        <v>116.45988428053489</v>
      </c>
      <c r="AN32" s="238">
        <v>116.86105048580136</v>
      </c>
      <c r="AO32" s="238">
        <v>118.08807556720343</v>
      </c>
      <c r="AP32" s="238">
        <v>117.67710112207308</v>
      </c>
      <c r="AQ32" s="238">
        <v>118.28355987409553</v>
      </c>
      <c r="AR32" s="238">
        <v>119.58253452948722</v>
      </c>
      <c r="AS32" s="238">
        <v>120.13625142118815</v>
      </c>
      <c r="AT32" s="238">
        <v>118.96370436694757</v>
      </c>
      <c r="AU32" s="238">
        <v>119.71046010315946</v>
      </c>
      <c r="AV32" s="238">
        <v>120.64661096999035</v>
      </c>
      <c r="AW32" s="238">
        <v>120.02210480300865</v>
      </c>
      <c r="AX32" s="238">
        <v>119.78177361886617</v>
      </c>
      <c r="AY32" s="238">
        <v>120.79291327187622</v>
      </c>
      <c r="AZ32" s="238">
        <v>121.57975398098399</v>
      </c>
      <c r="BA32" s="238">
        <v>122.71604038516288</v>
      </c>
      <c r="BB32" s="238">
        <v>124.26489041919233</v>
      </c>
      <c r="BC32" s="238">
        <v>123.09497296571787</v>
      </c>
      <c r="BD32" s="238">
        <v>122.36751761198842</v>
      </c>
      <c r="BE32" s="238">
        <v>122.85054508382707</v>
      </c>
      <c r="BF32" s="238">
        <v>123.74039919027518</v>
      </c>
      <c r="BG32" s="238">
        <v>125.36875181619527</v>
      </c>
      <c r="BH32" s="238">
        <v>126.00020173093137</v>
      </c>
      <c r="BI32" s="238">
        <v>126.72610564903918</v>
      </c>
      <c r="BJ32" s="238">
        <v>127.57268606464508</v>
      </c>
      <c r="BK32" s="238">
        <v>128.13474551833767</v>
      </c>
      <c r="BL32" s="238">
        <v>129.88705064459214</v>
      </c>
      <c r="BM32" s="238">
        <v>130.12262166170049</v>
      </c>
      <c r="BN32" s="238">
        <v>129.51423703497147</v>
      </c>
      <c r="BO32" s="238">
        <v>130.639220934761</v>
      </c>
      <c r="BP32" s="238">
        <v>131.75012016271253</v>
      </c>
      <c r="BQ32" s="238">
        <v>133.14914512116795</v>
      </c>
      <c r="BR32" s="238">
        <v>133.08532608795613</v>
      </c>
      <c r="BS32" s="238">
        <v>134.71180592784643</v>
      </c>
      <c r="BT32" s="238">
        <v>135.17290916597548</v>
      </c>
      <c r="BU32" s="238">
        <v>132.94314650970728</v>
      </c>
      <c r="BV32" s="238">
        <v>133.39571894169927</v>
      </c>
      <c r="BW32" s="238">
        <v>135.31995123498862</v>
      </c>
      <c r="BX32" s="238">
        <v>134.09317908508197</v>
      </c>
      <c r="BY32" s="238">
        <v>134.62240057295952</v>
      </c>
      <c r="BZ32" s="238">
        <v>131.87354229720029</v>
      </c>
      <c r="CA32" s="238">
        <v>130.23912784838538</v>
      </c>
      <c r="CB32" s="238">
        <v>129.77055352821361</v>
      </c>
      <c r="CC32" s="238">
        <v>128.85882211906772</v>
      </c>
      <c r="CD32" s="238">
        <v>130.733197921167</v>
      </c>
      <c r="CE32" s="238">
        <v>132.58153866076862</v>
      </c>
      <c r="CF32" s="238">
        <v>133.7565828378273</v>
      </c>
      <c r="CG32" s="238">
        <v>134.46071667376071</v>
      </c>
      <c r="CH32" s="238">
        <v>135.12309409402087</v>
      </c>
      <c r="CI32" s="238">
        <v>134.3479434255197</v>
      </c>
      <c r="CJ32" s="238">
        <v>134.24078080899011</v>
      </c>
      <c r="CK32" s="238">
        <v>135.65243223024279</v>
      </c>
      <c r="CL32" s="238">
        <v>135.28827433304932</v>
      </c>
      <c r="CM32" s="238">
        <v>135.3253272976506</v>
      </c>
      <c r="CN32" s="238">
        <v>134.56724539682924</v>
      </c>
      <c r="CO32" s="238">
        <v>133.65342515026956</v>
      </c>
      <c r="CP32" s="238">
        <v>133.82919607844823</v>
      </c>
      <c r="CQ32" s="238">
        <v>134.25988487535616</v>
      </c>
      <c r="CR32" s="238">
        <v>134.24772297175366</v>
      </c>
      <c r="CS32" s="238">
        <v>135.27111878746314</v>
      </c>
      <c r="CT32" s="238">
        <v>134.66528153365095</v>
      </c>
      <c r="CU32" s="238">
        <v>133.833453649185</v>
      </c>
      <c r="CV32" s="238">
        <v>135.21026145814639</v>
      </c>
      <c r="CW32" s="238">
        <v>134.94071011208791</v>
      </c>
      <c r="CX32" s="238">
        <v>133.11559381394548</v>
      </c>
      <c r="CY32" s="238">
        <v>133.84344517370755</v>
      </c>
      <c r="CZ32" s="238">
        <v>133.18981565472214</v>
      </c>
      <c r="DA32" s="238">
        <v>131.56954944596166</v>
      </c>
      <c r="DB32" s="238">
        <v>132.62890832318558</v>
      </c>
      <c r="DC32" s="238">
        <v>133.47754524620419</v>
      </c>
      <c r="DD32" s="238">
        <v>127.38416676927301</v>
      </c>
      <c r="DE32" s="238">
        <v>119.57229220605214</v>
      </c>
      <c r="DF32" s="238">
        <v>119.8919375778928</v>
      </c>
      <c r="DG32" s="238">
        <v>118.33928015892997</v>
      </c>
      <c r="DH32" s="238">
        <v>117.06882023735164</v>
      </c>
      <c r="DI32" s="238">
        <v>115.63630920634105</v>
      </c>
      <c r="DJ32" s="238">
        <v>115.12812277920429</v>
      </c>
      <c r="DK32" s="238">
        <v>118.92210729046984</v>
      </c>
      <c r="DL32" s="238">
        <v>121.05948440591987</v>
      </c>
      <c r="DM32" s="238">
        <v>124.14592815792828</v>
      </c>
      <c r="DN32" s="238">
        <v>129.39703249588072</v>
      </c>
      <c r="DO32" s="238">
        <v>131.58707629000159</v>
      </c>
      <c r="DP32" s="238">
        <v>133.93052224066159</v>
      </c>
      <c r="DQ32" s="238">
        <v>135.24364459266451</v>
      </c>
      <c r="DR32" s="238">
        <v>136.47546870208635</v>
      </c>
      <c r="DS32" s="238">
        <v>136.14803032430564</v>
      </c>
      <c r="DT32" s="238">
        <v>139.26687696920379</v>
      </c>
      <c r="DU32" s="238">
        <v>140.36921197127702</v>
      </c>
      <c r="DV32" s="238">
        <v>142.12750491312681</v>
      </c>
      <c r="DW32" s="238">
        <v>142.92179055869042</v>
      </c>
      <c r="DX32" s="238">
        <v>143.58990892661316</v>
      </c>
      <c r="DY32" s="238">
        <v>143.92619038060761</v>
      </c>
      <c r="DZ32" s="238">
        <v>145.3379816321762</v>
      </c>
      <c r="EA32" s="238">
        <v>147.9673195195472</v>
      </c>
      <c r="EB32" s="238">
        <v>148.12807065989401</v>
      </c>
      <c r="EC32" s="238">
        <v>148.43452319876005</v>
      </c>
      <c r="ED32" s="238">
        <v>145.76464609529086</v>
      </c>
      <c r="EE32" s="238">
        <v>145.59294414507511</v>
      </c>
      <c r="EF32" s="238">
        <v>145.50726991098011</v>
      </c>
      <c r="EG32" s="238">
        <v>146.82556098121495</v>
      </c>
      <c r="EH32" s="238">
        <v>146.51119962406506</v>
      </c>
      <c r="EI32" s="238">
        <v>147.8014127161762</v>
      </c>
      <c r="EJ32" s="238">
        <v>149.24300171361458</v>
      </c>
      <c r="EK32" s="238">
        <v>148.47782131325008</v>
      </c>
      <c r="EL32" s="238">
        <v>150.03887885016294</v>
      </c>
      <c r="EM32" s="238">
        <v>147.79701665543138</v>
      </c>
      <c r="EN32" s="238">
        <v>145.10140329244027</v>
      </c>
      <c r="EO32" s="238">
        <v>148.03304350659724</v>
      </c>
      <c r="EP32" s="238">
        <v>143.96980475286696</v>
      </c>
      <c r="EQ32" s="238">
        <v>147.43463061719405</v>
      </c>
      <c r="ER32" s="238">
        <v>151.48715789331831</v>
      </c>
      <c r="ES32" s="238">
        <v>154.05548059054198</v>
      </c>
      <c r="ET32" s="238">
        <v>155.23775449337296</v>
      </c>
      <c r="EU32" s="238">
        <v>155.61079662825867</v>
      </c>
      <c r="EV32" s="238">
        <v>156.27236055425445</v>
      </c>
      <c r="EW32" s="238">
        <v>156.08878412558303</v>
      </c>
      <c r="EX32" s="238">
        <v>159.95084336985516</v>
      </c>
      <c r="EY32" s="238">
        <v>161.29260403320384</v>
      </c>
      <c r="EZ32" s="238">
        <v>162.40514413382229</v>
      </c>
      <c r="FA32" s="238">
        <v>164.12338372912291</v>
      </c>
      <c r="FB32" s="238">
        <v>165.54483688715518</v>
      </c>
      <c r="FC32" s="238">
        <v>167.05958807968381</v>
      </c>
      <c r="FD32" s="238">
        <v>165.23305962017761</v>
      </c>
      <c r="FE32" s="238">
        <v>167.30439596565881</v>
      </c>
      <c r="FF32" s="238">
        <v>168.46332817879102</v>
      </c>
      <c r="FG32" s="238">
        <v>170.54896883377555</v>
      </c>
      <c r="FH32" s="238">
        <v>169.85260588837642</v>
      </c>
      <c r="FI32" s="238">
        <v>166.56152614848358</v>
      </c>
      <c r="FJ32" s="238">
        <v>168.00340421526576</v>
      </c>
      <c r="FK32" s="238">
        <v>167.4922639395742</v>
      </c>
      <c r="FL32" s="238">
        <v>168.75268991645393</v>
      </c>
      <c r="FM32" s="238">
        <v>170.99586411865974</v>
      </c>
      <c r="FN32" s="238">
        <v>171.217345091807</v>
      </c>
      <c r="FO32" s="238">
        <v>170.70344201865595</v>
      </c>
      <c r="FP32" s="238">
        <v>172.90175783222023</v>
      </c>
      <c r="FQ32" s="238">
        <v>174.13050167379399</v>
      </c>
      <c r="FR32" s="238">
        <v>174.8347503534614</v>
      </c>
      <c r="FS32" s="238">
        <v>176.31087310425207</v>
      </c>
      <c r="FT32" s="238">
        <v>178.14074450407892</v>
      </c>
      <c r="FU32" s="238">
        <v>178.91651681410815</v>
      </c>
      <c r="FV32" s="238">
        <v>179.58706764568126</v>
      </c>
      <c r="FW32" s="238">
        <v>181.56997531464989</v>
      </c>
      <c r="FX32" s="238">
        <v>181.3791694844497</v>
      </c>
      <c r="FY32" s="238">
        <v>182.18577349681198</v>
      </c>
      <c r="FZ32" s="238">
        <v>183.09862063128421</v>
      </c>
      <c r="GA32" s="238">
        <v>183.87788346430224</v>
      </c>
      <c r="GB32" s="238">
        <v>186.66785304432034</v>
      </c>
      <c r="GC32" s="238">
        <v>187.74184777136315</v>
      </c>
      <c r="GD32" s="238">
        <v>188.21210676863873</v>
      </c>
      <c r="GE32" s="238">
        <v>186.90578953127491</v>
      </c>
      <c r="GF32" s="238">
        <v>185.96323820605485</v>
      </c>
      <c r="GG32" s="238">
        <v>182.3984810468279</v>
      </c>
      <c r="GH32" s="238">
        <v>184.29589919123339</v>
      </c>
      <c r="GI32" s="238">
        <v>182.46943490090706</v>
      </c>
      <c r="GJ32" s="238">
        <v>181.64376095886593</v>
      </c>
      <c r="GK32" s="238">
        <v>183.85143518306342</v>
      </c>
      <c r="GL32" s="238">
        <v>185.14020943528413</v>
      </c>
      <c r="GM32" s="238">
        <v>183.28802636583171</v>
      </c>
      <c r="GN32" s="238">
        <v>183.8294251032444</v>
      </c>
      <c r="GO32" s="238">
        <v>184.12483832975093</v>
      </c>
      <c r="GP32" s="238">
        <v>186.04413202213703</v>
      </c>
      <c r="GQ32" s="238">
        <v>186.42856815933516</v>
      </c>
      <c r="GR32" s="238">
        <v>186.83250764871599</v>
      </c>
      <c r="GS32" s="238">
        <v>188.87468687049423</v>
      </c>
      <c r="GT32" s="238">
        <v>191.16811530794052</v>
      </c>
      <c r="GU32" s="238">
        <v>191.63476838803354</v>
      </c>
      <c r="GV32" s="238">
        <v>191.49149640562263</v>
      </c>
      <c r="GW32" s="238">
        <v>190.01046499190639</v>
      </c>
      <c r="GX32" s="238">
        <v>187.65295544725072</v>
      </c>
      <c r="GY32" s="238">
        <v>188.53963788689265</v>
      </c>
      <c r="GZ32" s="238">
        <v>187.72722740441793</v>
      </c>
      <c r="HA32" s="238">
        <v>189.63116506408892</v>
      </c>
      <c r="HB32" s="238">
        <v>189.26124530054346</v>
      </c>
      <c r="HC32" s="238">
        <v>190.00685742963407</v>
      </c>
      <c r="HD32" s="238">
        <v>190.54129490639593</v>
      </c>
      <c r="HE32" s="238">
        <v>189.61268454944388</v>
      </c>
      <c r="HF32" s="238">
        <v>190.18061758565096</v>
      </c>
      <c r="HG32" s="238">
        <v>191.1624976579912</v>
      </c>
      <c r="HH32" s="238">
        <v>190.39543120832076</v>
      </c>
      <c r="HI32" s="238">
        <v>191.43300515872855</v>
      </c>
      <c r="HJ32" s="238">
        <v>190.80851952989519</v>
      </c>
      <c r="HK32" s="238">
        <v>190.44306203187205</v>
      </c>
      <c r="HL32" s="238">
        <v>189.05913017884575</v>
      </c>
      <c r="HM32" s="238">
        <v>188.55026833525514</v>
      </c>
      <c r="HN32" s="238">
        <v>188.57133513202163</v>
      </c>
      <c r="HO32" s="238">
        <v>188.20985384580271</v>
      </c>
      <c r="HP32" s="238">
        <v>188.29939538050087</v>
      </c>
      <c r="HQ32" s="238">
        <v>188.18820070417979</v>
      </c>
      <c r="HR32" s="238">
        <v>188.37489542894036</v>
      </c>
      <c r="HS32" s="238">
        <v>188.40402520580238</v>
      </c>
      <c r="HT32" s="238">
        <v>187.92331011261874</v>
      </c>
      <c r="HU32" s="238">
        <v>187.25073244364313</v>
      </c>
      <c r="HV32" s="238">
        <v>187.96242340913085</v>
      </c>
      <c r="HW32" s="238">
        <v>190.02080934728144</v>
      </c>
      <c r="HX32" s="238">
        <v>190.71599398643778</v>
      </c>
      <c r="HY32" s="238">
        <v>193.65586820908004</v>
      </c>
      <c r="HZ32" s="238">
        <v>194.55741399250695</v>
      </c>
      <c r="IA32" s="238">
        <v>195.06620938685626</v>
      </c>
      <c r="IB32" s="238">
        <v>197.92176309669739</v>
      </c>
      <c r="IC32" s="238">
        <v>200.11599187994943</v>
      </c>
      <c r="ID32" s="238">
        <v>202.68785460053817</v>
      </c>
      <c r="IE32" s="238">
        <v>201.36797778255831</v>
      </c>
      <c r="IF32" s="238">
        <v>200.91277141361186</v>
      </c>
      <c r="IG32" s="238">
        <v>200.50703120981788</v>
      </c>
      <c r="IH32" s="238">
        <v>199.99829545559524</v>
      </c>
      <c r="II32" s="238">
        <v>203.37331244112738</v>
      </c>
      <c r="IJ32" s="238">
        <v>204.41158055448807</v>
      </c>
      <c r="IK32" s="238">
        <v>195.47299525806906</v>
      </c>
      <c r="IL32" s="238">
        <v>201.20143237594445</v>
      </c>
      <c r="IM32" s="252">
        <v>201.75720052164644</v>
      </c>
      <c r="IN32" s="252">
        <v>203.82404090167191</v>
      </c>
      <c r="IO32" s="252">
        <v>206.38609687085273</v>
      </c>
      <c r="IP32" s="252">
        <v>206.09145727469399</v>
      </c>
      <c r="IQ32" s="252">
        <v>206.43464555217872</v>
      </c>
      <c r="IR32" s="252">
        <v>214.28632590742322</v>
      </c>
      <c r="IS32" s="252">
        <v>214.74010577477384</v>
      </c>
      <c r="IT32" s="252">
        <v>215.20486285920862</v>
      </c>
    </row>
    <row r="33" spans="1:254" x14ac:dyDescent="0.35">
      <c r="A33" s="257" t="s">
        <v>57</v>
      </c>
      <c r="B33" s="238">
        <v>100</v>
      </c>
      <c r="C33" s="238">
        <v>100.31033281148396</v>
      </c>
      <c r="D33" s="238">
        <v>100.30671419618911</v>
      </c>
      <c r="E33" s="238">
        <v>100.61947356164536</v>
      </c>
      <c r="F33" s="238">
        <v>101.18476944419652</v>
      </c>
      <c r="G33" s="238">
        <v>101.19535716202247</v>
      </c>
      <c r="H33" s="238">
        <v>100.95100222426184</v>
      </c>
      <c r="I33" s="238">
        <v>101.09004004988505</v>
      </c>
      <c r="J33" s="238">
        <v>101.57049856981662</v>
      </c>
      <c r="K33" s="238">
        <v>102.14946047052408</v>
      </c>
      <c r="L33" s="238">
        <v>102.66523226858961</v>
      </c>
      <c r="M33" s="238">
        <v>103.49699993544935</v>
      </c>
      <c r="N33" s="238">
        <v>104.26497588091188</v>
      </c>
      <c r="O33" s="238">
        <v>105.04707930243035</v>
      </c>
      <c r="P33" s="238">
        <v>105.79169972918017</v>
      </c>
      <c r="Q33" s="238">
        <v>106.24598327101312</v>
      </c>
      <c r="R33" s="238">
        <v>106.90449002251138</v>
      </c>
      <c r="S33" s="238">
        <v>106.6547504713206</v>
      </c>
      <c r="T33" s="238">
        <v>107.11830437943291</v>
      </c>
      <c r="U33" s="238">
        <v>107.82917704283517</v>
      </c>
      <c r="V33" s="238">
        <v>108.48122234665162</v>
      </c>
      <c r="W33" s="238">
        <v>109.27225339177599</v>
      </c>
      <c r="X33" s="238">
        <v>110.22983409817091</v>
      </c>
      <c r="Y33" s="238">
        <v>110.90996725026442</v>
      </c>
      <c r="Z33" s="238">
        <v>111.16364337272347</v>
      </c>
      <c r="AA33" s="238">
        <v>110.8202656048295</v>
      </c>
      <c r="AB33" s="238">
        <v>111.05378853756351</v>
      </c>
      <c r="AC33" s="238">
        <v>111.49815098911984</v>
      </c>
      <c r="AD33" s="238">
        <v>111.23022528220403</v>
      </c>
      <c r="AE33" s="238">
        <v>111.97846737814662</v>
      </c>
      <c r="AF33" s="238">
        <v>112.31844800969428</v>
      </c>
      <c r="AG33" s="238">
        <v>112.98951107955303</v>
      </c>
      <c r="AH33" s="238">
        <v>113.77051645502456</v>
      </c>
      <c r="AI33" s="238">
        <v>114.51031822669275</v>
      </c>
      <c r="AJ33" s="238">
        <v>115.43287285193938</v>
      </c>
      <c r="AK33" s="238">
        <v>115.76723650214296</v>
      </c>
      <c r="AL33" s="238">
        <v>116.32751402019498</v>
      </c>
      <c r="AM33" s="238">
        <v>117.25939134525679</v>
      </c>
      <c r="AN33" s="238">
        <v>117.91111431432641</v>
      </c>
      <c r="AO33" s="238">
        <v>118.48331861479951</v>
      </c>
      <c r="AP33" s="238">
        <v>118.68454783859053</v>
      </c>
      <c r="AQ33" s="238">
        <v>119.0271576337712</v>
      </c>
      <c r="AR33" s="238">
        <v>119.96668837918841</v>
      </c>
      <c r="AS33" s="238">
        <v>120.20702667825554</v>
      </c>
      <c r="AT33" s="238">
        <v>120.13757012446383</v>
      </c>
      <c r="AU33" s="238">
        <v>119.91128236619598</v>
      </c>
      <c r="AV33" s="238">
        <v>120.69923207242955</v>
      </c>
      <c r="AW33" s="238">
        <v>120.39346129069358</v>
      </c>
      <c r="AX33" s="238">
        <v>120.47555991372192</v>
      </c>
      <c r="AY33" s="238">
        <v>121.23193780080216</v>
      </c>
      <c r="AZ33" s="238">
        <v>121.80597669862061</v>
      </c>
      <c r="BA33" s="238">
        <v>122.54193063775114</v>
      </c>
      <c r="BB33" s="238">
        <v>123.03331452835853</v>
      </c>
      <c r="BC33" s="238">
        <v>122.74376261213706</v>
      </c>
      <c r="BD33" s="238">
        <v>122.79330884376961</v>
      </c>
      <c r="BE33" s="238">
        <v>122.9781704535994</v>
      </c>
      <c r="BF33" s="238">
        <v>123.46119357926594</v>
      </c>
      <c r="BG33" s="238">
        <v>123.99089611202808</v>
      </c>
      <c r="BH33" s="238">
        <v>124.25729698112805</v>
      </c>
      <c r="BI33" s="238">
        <v>124.70630966163901</v>
      </c>
      <c r="BJ33" s="238">
        <v>125.02623404453763</v>
      </c>
      <c r="BK33" s="238">
        <v>125.22742076858094</v>
      </c>
      <c r="BL33" s="238">
        <v>125.68010455956093</v>
      </c>
      <c r="BM33" s="238">
        <v>125.73700710791745</v>
      </c>
      <c r="BN33" s="238">
        <v>126.04077264059325</v>
      </c>
      <c r="BO33" s="238">
        <v>126.60939965262992</v>
      </c>
      <c r="BP33" s="238">
        <v>126.98406313128174</v>
      </c>
      <c r="BQ33" s="238">
        <v>127.46089140797946</v>
      </c>
      <c r="BR33" s="238">
        <v>127.46118806828106</v>
      </c>
      <c r="BS33" s="238">
        <v>127.77567476317287</v>
      </c>
      <c r="BT33" s="238">
        <v>127.91616857940367</v>
      </c>
      <c r="BU33" s="238">
        <v>127.58976520166571</v>
      </c>
      <c r="BV33" s="238">
        <v>127.44608978452001</v>
      </c>
      <c r="BW33" s="238">
        <v>127.8041065065261</v>
      </c>
      <c r="BX33" s="238">
        <v>127.88640400376427</v>
      </c>
      <c r="BY33" s="238">
        <v>127.80586800972742</v>
      </c>
      <c r="BZ33" s="238">
        <v>127.48045691415355</v>
      </c>
      <c r="CA33" s="238">
        <v>127.45587940677395</v>
      </c>
      <c r="CB33" s="238">
        <v>127.84325173589771</v>
      </c>
      <c r="CC33" s="238">
        <v>127.85473223304298</v>
      </c>
      <c r="CD33" s="238">
        <v>128.37349191593481</v>
      </c>
      <c r="CE33" s="238">
        <v>128.91807707630664</v>
      </c>
      <c r="CF33" s="238">
        <v>129.29314632518697</v>
      </c>
      <c r="CG33" s="238">
        <v>129.5054293888916</v>
      </c>
      <c r="CH33" s="238">
        <v>130.10997683547245</v>
      </c>
      <c r="CI33" s="238">
        <v>130.04596730312761</v>
      </c>
      <c r="CJ33" s="238">
        <v>130.25162928056423</v>
      </c>
      <c r="CK33" s="238">
        <v>130.75690499495678</v>
      </c>
      <c r="CL33" s="238">
        <v>130.9757409997695</v>
      </c>
      <c r="CM33" s="238">
        <v>131.1051449046183</v>
      </c>
      <c r="CN33" s="238">
        <v>130.9979368458103</v>
      </c>
      <c r="CO33" s="238">
        <v>130.87273929110424</v>
      </c>
      <c r="CP33" s="238">
        <v>131.54485797639046</v>
      </c>
      <c r="CQ33" s="238">
        <v>132.18544976376282</v>
      </c>
      <c r="CR33" s="238">
        <v>132.48404756700785</v>
      </c>
      <c r="CS33" s="238">
        <v>133.16187390207469</v>
      </c>
      <c r="CT33" s="238">
        <v>133.82579565821618</v>
      </c>
      <c r="CU33" s="238">
        <v>133.92927920518193</v>
      </c>
      <c r="CV33" s="238">
        <v>135.38466736212226</v>
      </c>
      <c r="CW33" s="238">
        <v>135.77132330718561</v>
      </c>
      <c r="CX33" s="238">
        <v>135.50899062941565</v>
      </c>
      <c r="CY33" s="238">
        <v>135.45514747681634</v>
      </c>
      <c r="CZ33" s="238">
        <v>135.01580230787781</v>
      </c>
      <c r="DA33" s="238">
        <v>133.96606697364115</v>
      </c>
      <c r="DB33" s="238">
        <v>135.02600474434522</v>
      </c>
      <c r="DC33" s="238">
        <v>135.85335135217593</v>
      </c>
      <c r="DD33" s="238">
        <v>135.25752194751888</v>
      </c>
      <c r="DE33" s="238">
        <v>133.87442264305329</v>
      </c>
      <c r="DF33" s="238">
        <v>135.31014359543272</v>
      </c>
      <c r="DG33" s="238">
        <v>136.44037428385226</v>
      </c>
      <c r="DH33" s="238">
        <v>136.91192457928742</v>
      </c>
      <c r="DI33" s="238">
        <v>137.16593849768969</v>
      </c>
      <c r="DJ33" s="238">
        <v>138.51320429053678</v>
      </c>
      <c r="DK33" s="238">
        <v>139.22012655309922</v>
      </c>
      <c r="DL33" s="238">
        <v>139.84527564791964</v>
      </c>
      <c r="DM33" s="238">
        <v>140.5854325179462</v>
      </c>
      <c r="DN33" s="238">
        <v>141.52316576319254</v>
      </c>
      <c r="DO33" s="238">
        <v>142.21727089017941</v>
      </c>
      <c r="DP33" s="238">
        <v>142.85349012955092</v>
      </c>
      <c r="DQ33" s="238">
        <v>143.12430788655661</v>
      </c>
      <c r="DR33" s="238">
        <v>143.87587264622871</v>
      </c>
      <c r="DS33" s="238">
        <v>144.35325089746925</v>
      </c>
      <c r="DT33" s="238">
        <v>145.31524542010925</v>
      </c>
      <c r="DU33" s="238">
        <v>146.19861120067517</v>
      </c>
      <c r="DV33" s="238">
        <v>146.76261179850363</v>
      </c>
      <c r="DW33" s="238">
        <v>147.35089227431126</v>
      </c>
      <c r="DX33" s="238">
        <v>148.93993251930269</v>
      </c>
      <c r="DY33" s="238">
        <v>149.29038978151874</v>
      </c>
      <c r="DZ33" s="238">
        <v>149.32922213753625</v>
      </c>
      <c r="EA33" s="238">
        <v>150.56602926887535</v>
      </c>
      <c r="EB33" s="238">
        <v>150.35822271371833</v>
      </c>
      <c r="EC33" s="238">
        <v>150.11229369106678</v>
      </c>
      <c r="ED33" s="238">
        <v>149.97089028062189</v>
      </c>
      <c r="EE33" s="238">
        <v>149.92485720718207</v>
      </c>
      <c r="EF33" s="238">
        <v>149.39934738520583</v>
      </c>
      <c r="EG33" s="238">
        <v>149.31825973869752</v>
      </c>
      <c r="EH33" s="238">
        <v>148.9563314368867</v>
      </c>
      <c r="EI33" s="238">
        <v>149.31961744104964</v>
      </c>
      <c r="EJ33" s="238">
        <v>150.2592598182523</v>
      </c>
      <c r="EK33" s="238">
        <v>150.34700053137135</v>
      </c>
      <c r="EL33" s="238">
        <v>151.47061188408043</v>
      </c>
      <c r="EM33" s="238">
        <v>153.01261843192859</v>
      </c>
      <c r="EN33" s="238">
        <v>153.8388623695817</v>
      </c>
      <c r="EO33" s="238">
        <v>153.72570020050546</v>
      </c>
      <c r="EP33" s="238">
        <v>154.3027008392859</v>
      </c>
      <c r="EQ33" s="238">
        <v>155.46494799706358</v>
      </c>
      <c r="ER33" s="238">
        <v>155.74797397046069</v>
      </c>
      <c r="ES33" s="238">
        <v>155.81467694124007</v>
      </c>
      <c r="ET33" s="238">
        <v>156.29882254254386</v>
      </c>
      <c r="EU33" s="238">
        <v>156.76379724227397</v>
      </c>
      <c r="EV33" s="238">
        <v>157.77644300921804</v>
      </c>
      <c r="EW33" s="238">
        <v>157.82580304123474</v>
      </c>
      <c r="EX33" s="238">
        <v>158.84696225779339</v>
      </c>
      <c r="EY33" s="238">
        <v>159.15551228693133</v>
      </c>
      <c r="EZ33" s="238">
        <v>159.25895094107781</v>
      </c>
      <c r="FA33" s="238">
        <v>159.528311941276</v>
      </c>
      <c r="FB33" s="238">
        <v>160.3345678359029</v>
      </c>
      <c r="FC33" s="238">
        <v>160.64180948060189</v>
      </c>
      <c r="FD33" s="238">
        <v>159.82951361362825</v>
      </c>
      <c r="FE33" s="238">
        <v>160.67997965821826</v>
      </c>
      <c r="FF33" s="238">
        <v>161.21121344739655</v>
      </c>
      <c r="FG33" s="238">
        <v>162.08276665603523</v>
      </c>
      <c r="FH33" s="238">
        <v>162.13898777015493</v>
      </c>
      <c r="FI33" s="238">
        <v>161.12752028634114</v>
      </c>
      <c r="FJ33" s="238">
        <v>161.45977630906546</v>
      </c>
      <c r="FK33" s="238">
        <v>160.96702785514651</v>
      </c>
      <c r="FL33" s="238">
        <v>161.56391660398248</v>
      </c>
      <c r="FM33" s="238">
        <v>162.37180397139562</v>
      </c>
      <c r="FN33" s="238">
        <v>163.04922015295099</v>
      </c>
      <c r="FO33" s="238">
        <v>162.74908247059201</v>
      </c>
      <c r="FP33" s="238">
        <v>163.70970456532686</v>
      </c>
      <c r="FQ33" s="238">
        <v>163.99917867687969</v>
      </c>
      <c r="FR33" s="238">
        <v>164.3439430839687</v>
      </c>
      <c r="FS33" s="238">
        <v>164.76815387890358</v>
      </c>
      <c r="FT33" s="238">
        <v>165.42000831290216</v>
      </c>
      <c r="FU33" s="238">
        <v>165.74769419039995</v>
      </c>
      <c r="FV33" s="238">
        <v>165.85563847128964</v>
      </c>
      <c r="FW33" s="238">
        <v>166.22951625107231</v>
      </c>
      <c r="FX33" s="238">
        <v>166.49183631260541</v>
      </c>
      <c r="FY33" s="238">
        <v>166.66064343924253</v>
      </c>
      <c r="FZ33" s="238">
        <v>166.4419400917609</v>
      </c>
      <c r="GA33" s="238">
        <v>166.30261737469169</v>
      </c>
      <c r="GB33" s="238">
        <v>167.01759544135362</v>
      </c>
      <c r="GC33" s="238">
        <v>167.06597243355887</v>
      </c>
      <c r="GD33" s="238">
        <v>167.23434277453322</v>
      </c>
      <c r="GE33" s="238">
        <v>167.19621612249122</v>
      </c>
      <c r="GF33" s="238">
        <v>166.40973769114333</v>
      </c>
      <c r="GG33" s="238">
        <v>165.59447002549044</v>
      </c>
      <c r="GH33" s="238">
        <v>165.84514882890829</v>
      </c>
      <c r="GI33" s="238">
        <v>165.7695670035493</v>
      </c>
      <c r="GJ33" s="238">
        <v>165.81708033247367</v>
      </c>
      <c r="GK33" s="238">
        <v>166.10940874859119</v>
      </c>
      <c r="GL33" s="238">
        <v>166.60384201667725</v>
      </c>
      <c r="GM33" s="238">
        <v>166.33618932289841</v>
      </c>
      <c r="GN33" s="238">
        <v>166.93240000166344</v>
      </c>
      <c r="GO33" s="238">
        <v>167.07763281706804</v>
      </c>
      <c r="GP33" s="238">
        <v>167.49952660105134</v>
      </c>
      <c r="GQ33" s="238">
        <v>167.68995769370505</v>
      </c>
      <c r="GR33" s="238">
        <v>168.25941056415883</v>
      </c>
      <c r="GS33" s="238">
        <v>168.81237503361777</v>
      </c>
      <c r="GT33" s="238">
        <v>169.01664064282491</v>
      </c>
      <c r="GU33" s="238">
        <v>169.29339967672888</v>
      </c>
      <c r="GV33" s="238">
        <v>169.53108504745484</v>
      </c>
      <c r="GW33" s="238">
        <v>169.0753537970522</v>
      </c>
      <c r="GX33" s="238">
        <v>168.98259106517631</v>
      </c>
      <c r="GY33" s="238">
        <v>169.45178620448903</v>
      </c>
      <c r="GZ33" s="238">
        <v>169.47233429038434</v>
      </c>
      <c r="HA33" s="238">
        <v>170.22863190648044</v>
      </c>
      <c r="HB33" s="238">
        <v>170.19504831728813</v>
      </c>
      <c r="HC33" s="238">
        <v>170.28407804489186</v>
      </c>
      <c r="HD33" s="238">
        <v>170.5703485785701</v>
      </c>
      <c r="HE33" s="238">
        <v>170.58317566730221</v>
      </c>
      <c r="HF33" s="238">
        <v>170.81336106287407</v>
      </c>
      <c r="HG33" s="238">
        <v>171.3806061901665</v>
      </c>
      <c r="HH33" s="238">
        <v>171.50038967473566</v>
      </c>
      <c r="HI33" s="238">
        <v>171.72405443576844</v>
      </c>
      <c r="HJ33" s="238">
        <v>172.02055393388935</v>
      </c>
      <c r="HK33" s="238">
        <v>171.86492975208876</v>
      </c>
      <c r="HL33" s="238">
        <v>171.5415355114045</v>
      </c>
      <c r="HM33" s="238">
        <v>171.09863977259974</v>
      </c>
      <c r="HN33" s="238">
        <v>171.83081073318675</v>
      </c>
      <c r="HO33" s="238">
        <v>171.83468542621731</v>
      </c>
      <c r="HP33" s="238">
        <v>172.05654223147209</v>
      </c>
      <c r="HQ33" s="238">
        <v>172.27712927663731</v>
      </c>
      <c r="HR33" s="238">
        <v>172.25493303925444</v>
      </c>
      <c r="HS33" s="238">
        <v>172.36294978171932</v>
      </c>
      <c r="HT33" s="238">
        <v>172.29960796644005</v>
      </c>
      <c r="HU33" s="238">
        <v>172.35527769867528</v>
      </c>
      <c r="HV33" s="238">
        <v>172.35720900883643</v>
      </c>
      <c r="HW33" s="238">
        <v>172.64329357639105</v>
      </c>
      <c r="HX33" s="238">
        <v>173.09530242032878</v>
      </c>
      <c r="HY33" s="238">
        <v>173.57599073573488</v>
      </c>
      <c r="HZ33" s="238">
        <v>173.60768731810998</v>
      </c>
      <c r="IA33" s="238">
        <v>173.63947615793828</v>
      </c>
      <c r="IB33" s="238">
        <v>173.96295239471448</v>
      </c>
      <c r="IC33" s="238">
        <v>173.94450636337879</v>
      </c>
      <c r="ID33" s="238">
        <v>173.81434547032305</v>
      </c>
      <c r="IE33" s="238">
        <v>173.66491448976623</v>
      </c>
      <c r="IF33" s="238">
        <v>173.07128505008288</v>
      </c>
      <c r="IG33" s="238">
        <v>172.91037912438671</v>
      </c>
      <c r="IH33" s="238">
        <v>172.92641811492194</v>
      </c>
      <c r="II33" s="238">
        <v>173.61089405027653</v>
      </c>
      <c r="IJ33" s="238">
        <v>173.69334215582484</v>
      </c>
      <c r="IK33" s="238">
        <v>170.16539711614371</v>
      </c>
      <c r="IL33" s="238">
        <v>170.9276377175004</v>
      </c>
      <c r="IM33" s="252">
        <v>170.88422121498522</v>
      </c>
      <c r="IN33" s="252">
        <v>171.5638236316895</v>
      </c>
      <c r="IO33" s="252">
        <v>172.07986977107737</v>
      </c>
      <c r="IP33" s="252">
        <v>172.10987961738354</v>
      </c>
      <c r="IQ33" s="252">
        <v>172.5313121332062</v>
      </c>
      <c r="IR33" s="252">
        <v>187.66437437266907</v>
      </c>
      <c r="IS33" s="252">
        <v>188.12346798232164</v>
      </c>
      <c r="IT33" s="252">
        <v>188.16422308333745</v>
      </c>
    </row>
    <row r="34" spans="1:254" x14ac:dyDescent="0.35">
      <c r="A34" s="257" t="s">
        <v>58</v>
      </c>
      <c r="B34" s="238">
        <v>100</v>
      </c>
      <c r="C34" s="238">
        <v>100.66625957091959</v>
      </c>
      <c r="D34" s="238">
        <v>99.698027721409133</v>
      </c>
      <c r="E34" s="238">
        <v>100.87602190736307</v>
      </c>
      <c r="F34" s="238">
        <v>102.75745442741248</v>
      </c>
      <c r="G34" s="238">
        <v>102.46151228942151</v>
      </c>
      <c r="H34" s="238">
        <v>101.59933255724994</v>
      </c>
      <c r="I34" s="238">
        <v>101.87831154947061</v>
      </c>
      <c r="J34" s="238">
        <v>102.70896505432863</v>
      </c>
      <c r="K34" s="238">
        <v>103.60695942013731</v>
      </c>
      <c r="L34" s="238">
        <v>104.11255376272973</v>
      </c>
      <c r="M34" s="238">
        <v>105.21999278805851</v>
      </c>
      <c r="N34" s="238">
        <v>106.82124679121966</v>
      </c>
      <c r="O34" s="238">
        <v>108.34053501234585</v>
      </c>
      <c r="P34" s="238">
        <v>109.19306759526405</v>
      </c>
      <c r="Q34" s="238">
        <v>110.38077695652366</v>
      </c>
      <c r="R34" s="238">
        <v>111.22060463747768</v>
      </c>
      <c r="S34" s="238">
        <v>109.98380110216473</v>
      </c>
      <c r="T34" s="238">
        <v>109.49700260040672</v>
      </c>
      <c r="U34" s="238">
        <v>110.86191515513539</v>
      </c>
      <c r="V34" s="238">
        <v>112.37127096659042</v>
      </c>
      <c r="W34" s="238">
        <v>113.73172639785115</v>
      </c>
      <c r="X34" s="238">
        <v>114.71732026525991</v>
      </c>
      <c r="Y34" s="238">
        <v>117.11811383235509</v>
      </c>
      <c r="Z34" s="238">
        <v>116.70406845629985</v>
      </c>
      <c r="AA34" s="238">
        <v>114.66705258393974</v>
      </c>
      <c r="AB34" s="238">
        <v>115.26781633091352</v>
      </c>
      <c r="AC34" s="238">
        <v>115.69193817653627</v>
      </c>
      <c r="AD34" s="238">
        <v>114.41854926924586</v>
      </c>
      <c r="AE34" s="238">
        <v>115.52863702117791</v>
      </c>
      <c r="AF34" s="238">
        <v>116.20197406908316</v>
      </c>
      <c r="AG34" s="238">
        <v>117.65407914708261</v>
      </c>
      <c r="AH34" s="238">
        <v>118.95130970295683</v>
      </c>
      <c r="AI34" s="238">
        <v>120.60463333606093</v>
      </c>
      <c r="AJ34" s="238">
        <v>122.61091307403738</v>
      </c>
      <c r="AK34" s="238">
        <v>122.25814173809934</v>
      </c>
      <c r="AL34" s="238">
        <v>123.33191750096958</v>
      </c>
      <c r="AM34" s="238">
        <v>126.01656519940842</v>
      </c>
      <c r="AN34" s="238">
        <v>126.97193847681993</v>
      </c>
      <c r="AO34" s="238">
        <v>128.30563251943846</v>
      </c>
      <c r="AP34" s="238">
        <v>127.87391812659847</v>
      </c>
      <c r="AQ34" s="238">
        <v>128.16402961151218</v>
      </c>
      <c r="AR34" s="238">
        <v>131.00823462312368</v>
      </c>
      <c r="AS34" s="238">
        <v>130.66942452615456</v>
      </c>
      <c r="AT34" s="238">
        <v>129.48845295680471</v>
      </c>
      <c r="AU34" s="238">
        <v>129.0770868370779</v>
      </c>
      <c r="AV34" s="238">
        <v>130.96934460445647</v>
      </c>
      <c r="AW34" s="238">
        <v>129.76959296260645</v>
      </c>
      <c r="AX34" s="238">
        <v>129.8594968985638</v>
      </c>
      <c r="AY34" s="238">
        <v>131.74642465477547</v>
      </c>
      <c r="AZ34" s="238">
        <v>132.76632172471582</v>
      </c>
      <c r="BA34" s="238">
        <v>134.84703143431975</v>
      </c>
      <c r="BB34" s="238">
        <v>135.81531287340664</v>
      </c>
      <c r="BC34" s="238">
        <v>134.56433741944485</v>
      </c>
      <c r="BD34" s="238">
        <v>133.88259130127415</v>
      </c>
      <c r="BE34" s="238">
        <v>134.0930544512899</v>
      </c>
      <c r="BF34" s="238">
        <v>135.36355806481433</v>
      </c>
      <c r="BG34" s="238">
        <v>137.10044564715827</v>
      </c>
      <c r="BH34" s="238">
        <v>137.87371618396904</v>
      </c>
      <c r="BI34" s="238">
        <v>138.77671462127057</v>
      </c>
      <c r="BJ34" s="238">
        <v>140.01563913451713</v>
      </c>
      <c r="BK34" s="238">
        <v>141.09403990957756</v>
      </c>
      <c r="BL34" s="238">
        <v>142.78712650906925</v>
      </c>
      <c r="BM34" s="238">
        <v>142.31062041988099</v>
      </c>
      <c r="BN34" s="238">
        <v>143.24433405561433</v>
      </c>
      <c r="BO34" s="238">
        <v>145.24651322506872</v>
      </c>
      <c r="BP34" s="238">
        <v>146.78237524025775</v>
      </c>
      <c r="BQ34" s="238">
        <v>148.11733186118423</v>
      </c>
      <c r="BR34" s="238">
        <v>147.82018847771445</v>
      </c>
      <c r="BS34" s="238">
        <v>148.99051321801537</v>
      </c>
      <c r="BT34" s="238">
        <v>149.41398523060195</v>
      </c>
      <c r="BU34" s="238">
        <v>147.39941335609441</v>
      </c>
      <c r="BV34" s="238">
        <v>146.90725991286462</v>
      </c>
      <c r="BW34" s="238">
        <v>148.31792875973139</v>
      </c>
      <c r="BX34" s="238">
        <v>147.59571296926308</v>
      </c>
      <c r="BY34" s="238">
        <v>147.27920788620938</v>
      </c>
      <c r="BZ34" s="238">
        <v>145.10525447878948</v>
      </c>
      <c r="CA34" s="238">
        <v>143.68055860309553</v>
      </c>
      <c r="CB34" s="238">
        <v>144.19887539607419</v>
      </c>
      <c r="CC34" s="238">
        <v>143.64748154309751</v>
      </c>
      <c r="CD34" s="238">
        <v>145.08397370033435</v>
      </c>
      <c r="CE34" s="238">
        <v>146.70609186959959</v>
      </c>
      <c r="CF34" s="238">
        <v>148.17067839554866</v>
      </c>
      <c r="CG34" s="238">
        <v>148.23434671537782</v>
      </c>
      <c r="CH34" s="238">
        <v>149.56767400436391</v>
      </c>
      <c r="CI34" s="238">
        <v>148.44405553263204</v>
      </c>
      <c r="CJ34" s="238">
        <v>148.26075843670017</v>
      </c>
      <c r="CK34" s="238">
        <v>149.21938943057646</v>
      </c>
      <c r="CL34" s="238">
        <v>149.2665516615059</v>
      </c>
      <c r="CM34" s="238">
        <v>148.70974145555579</v>
      </c>
      <c r="CN34" s="238">
        <v>146.9888476680558</v>
      </c>
      <c r="CO34" s="238">
        <v>145.54108777586325</v>
      </c>
      <c r="CP34" s="238">
        <v>146.81672267759808</v>
      </c>
      <c r="CQ34" s="238">
        <v>148.07837740344323</v>
      </c>
      <c r="CR34" s="238">
        <v>148.07198357821164</v>
      </c>
      <c r="CS34" s="238">
        <v>149.61020982329748</v>
      </c>
      <c r="CT34" s="238">
        <v>150.57853192520807</v>
      </c>
      <c r="CU34" s="238">
        <v>149.50552967966001</v>
      </c>
      <c r="CV34" s="238">
        <v>152.74516721272397</v>
      </c>
      <c r="CW34" s="238">
        <v>153.35854780111345</v>
      </c>
      <c r="CX34" s="238">
        <v>152.61411924473458</v>
      </c>
      <c r="CY34" s="238">
        <v>151.5838217680118</v>
      </c>
      <c r="CZ34" s="238">
        <v>150.12193786539837</v>
      </c>
      <c r="DA34" s="238">
        <v>147.56380237262815</v>
      </c>
      <c r="DB34" s="238">
        <v>149.47978926081109</v>
      </c>
      <c r="DC34" s="238">
        <v>151.66979607248993</v>
      </c>
      <c r="DD34" s="238">
        <v>149.13653132293439</v>
      </c>
      <c r="DE34" s="238">
        <v>148.20406242635158</v>
      </c>
      <c r="DF34" s="238">
        <v>153.46032243480883</v>
      </c>
      <c r="DG34" s="238">
        <v>158.40613309396662</v>
      </c>
      <c r="DH34" s="238">
        <v>156.88651185186603</v>
      </c>
      <c r="DI34" s="238">
        <v>158.01475028671393</v>
      </c>
      <c r="DJ34" s="238">
        <v>160.14563934501618</v>
      </c>
      <c r="DK34" s="238">
        <v>160.64641458792499</v>
      </c>
      <c r="DL34" s="238">
        <v>160.03497489027453</v>
      </c>
      <c r="DM34" s="238">
        <v>161.92760296219615</v>
      </c>
      <c r="DN34" s="238">
        <v>164.47204365671917</v>
      </c>
      <c r="DO34" s="238">
        <v>166.32701116499535</v>
      </c>
      <c r="DP34" s="238">
        <v>166.69123880148277</v>
      </c>
      <c r="DQ34" s="238">
        <v>166.61781800867621</v>
      </c>
      <c r="DR34" s="238">
        <v>168.28007057020923</v>
      </c>
      <c r="DS34" s="238">
        <v>168.53747867725269</v>
      </c>
      <c r="DT34" s="238">
        <v>170.48746468943773</v>
      </c>
      <c r="DU34" s="238">
        <v>172.42164971017311</v>
      </c>
      <c r="DV34" s="238">
        <v>173.197843713189</v>
      </c>
      <c r="DW34" s="238">
        <v>174.3472657916563</v>
      </c>
      <c r="DX34" s="238">
        <v>178.80950079232815</v>
      </c>
      <c r="DY34" s="238">
        <v>179.97667803516384</v>
      </c>
      <c r="DZ34" s="238">
        <v>179.96017615591825</v>
      </c>
      <c r="EA34" s="238">
        <v>185.29350678177417</v>
      </c>
      <c r="EB34" s="238">
        <v>184.30147026437993</v>
      </c>
      <c r="EC34" s="238">
        <v>182.75973753642452</v>
      </c>
      <c r="ED34" s="238">
        <v>180.92441047440798</v>
      </c>
      <c r="EE34" s="238">
        <v>179.72149250464963</v>
      </c>
      <c r="EF34" s="238">
        <v>178.32867589959753</v>
      </c>
      <c r="EG34" s="238">
        <v>177.98251438869016</v>
      </c>
      <c r="EH34" s="238">
        <v>176.52298180717378</v>
      </c>
      <c r="EI34" s="238">
        <v>177.592136873416</v>
      </c>
      <c r="EJ34" s="238">
        <v>180.33036512395216</v>
      </c>
      <c r="EK34" s="238">
        <v>179.88411555552995</v>
      </c>
      <c r="EL34" s="238">
        <v>183.23639675574893</v>
      </c>
      <c r="EM34" s="238">
        <v>188.26359116595776</v>
      </c>
      <c r="EN34" s="238">
        <v>191.78769377397779</v>
      </c>
      <c r="EO34" s="238">
        <v>190.57279459432795</v>
      </c>
      <c r="EP34" s="238">
        <v>192.7066223465319</v>
      </c>
      <c r="EQ34" s="238">
        <v>197.60650845920597</v>
      </c>
      <c r="ER34" s="238">
        <v>197.23804478180128</v>
      </c>
      <c r="ES34" s="238">
        <v>197.47313541725242</v>
      </c>
      <c r="ET34" s="238">
        <v>198.21770668013667</v>
      </c>
      <c r="EU34" s="238">
        <v>199.86080419121174</v>
      </c>
      <c r="EV34" s="238">
        <v>205.96522770950347</v>
      </c>
      <c r="EW34" s="238">
        <v>202.90306207826353</v>
      </c>
      <c r="EX34" s="238">
        <v>206.67046689705984</v>
      </c>
      <c r="EY34" s="238">
        <v>207.64521299164059</v>
      </c>
      <c r="EZ34" s="238">
        <v>207.06913215554655</v>
      </c>
      <c r="FA34" s="238">
        <v>207.4198463278349</v>
      </c>
      <c r="FB34" s="238">
        <v>209.83024690300118</v>
      </c>
      <c r="FC34" s="238">
        <v>211.04967951982968</v>
      </c>
      <c r="FD34" s="238">
        <v>207.33324178805009</v>
      </c>
      <c r="FE34" s="238">
        <v>209.84075561398072</v>
      </c>
      <c r="FF34" s="238">
        <v>211.73890355082875</v>
      </c>
      <c r="FG34" s="238">
        <v>214.83035583237307</v>
      </c>
      <c r="FH34" s="238">
        <v>213.20937700498769</v>
      </c>
      <c r="FI34" s="238">
        <v>208.89014695556301</v>
      </c>
      <c r="FJ34" s="238">
        <v>209.74549290306976</v>
      </c>
      <c r="FK34" s="238">
        <v>206.72593723072765</v>
      </c>
      <c r="FL34" s="238">
        <v>208.59811946075817</v>
      </c>
      <c r="FM34" s="238">
        <v>210.92859081461401</v>
      </c>
      <c r="FN34" s="238">
        <v>212.36426566663735</v>
      </c>
      <c r="FO34" s="238">
        <v>210.35657892572772</v>
      </c>
      <c r="FP34" s="238">
        <v>214.22259520700703</v>
      </c>
      <c r="FQ34" s="238">
        <v>215.607799912243</v>
      </c>
      <c r="FR34" s="238">
        <v>216.69650844369588</v>
      </c>
      <c r="FS34" s="238">
        <v>218.20076287893349</v>
      </c>
      <c r="FT34" s="238">
        <v>220.67895851139494</v>
      </c>
      <c r="FU34" s="238">
        <v>222.39878802549012</v>
      </c>
      <c r="FV34" s="238">
        <v>223.16715305458658</v>
      </c>
      <c r="FW34" s="238">
        <v>227.00595092291516</v>
      </c>
      <c r="FX34" s="238">
        <v>227.59667012640355</v>
      </c>
      <c r="FY34" s="238">
        <v>228.39708438680447</v>
      </c>
      <c r="FZ34" s="238">
        <v>229.6497794794945</v>
      </c>
      <c r="GA34" s="238">
        <v>230.47622925481286</v>
      </c>
      <c r="GB34" s="238">
        <v>234.1815289614151</v>
      </c>
      <c r="GC34" s="238">
        <v>235.18156166484607</v>
      </c>
      <c r="GD34" s="238">
        <v>236.89045376857547</v>
      </c>
      <c r="GE34" s="238">
        <v>235.22728839948195</v>
      </c>
      <c r="GF34" s="238">
        <v>231.80037502958481</v>
      </c>
      <c r="GG34" s="238">
        <v>227.20472329645992</v>
      </c>
      <c r="GH34" s="238">
        <v>228.89227622910215</v>
      </c>
      <c r="GI34" s="238">
        <v>228.0853560527577</v>
      </c>
      <c r="GJ34" s="238">
        <v>229.05894197555364</v>
      </c>
      <c r="GK34" s="238">
        <v>230.22240052754836</v>
      </c>
      <c r="GL34" s="238">
        <v>231.37597321974721</v>
      </c>
      <c r="GM34" s="238">
        <v>229.58021177029715</v>
      </c>
      <c r="GN34" s="238">
        <v>232.77763105788131</v>
      </c>
      <c r="GO34" s="238">
        <v>234.23417458402113</v>
      </c>
      <c r="GP34" s="238">
        <v>235.73303616772222</v>
      </c>
      <c r="GQ34" s="238">
        <v>235.53999534211871</v>
      </c>
      <c r="GR34" s="238">
        <v>237.92268744361331</v>
      </c>
      <c r="GS34" s="238">
        <v>241.63083051028681</v>
      </c>
      <c r="GT34" s="238">
        <v>242.78591492194684</v>
      </c>
      <c r="GU34" s="238">
        <v>243.73692160443699</v>
      </c>
      <c r="GV34" s="238">
        <v>244.98589235193359</v>
      </c>
      <c r="GW34" s="238">
        <v>241.77766229747027</v>
      </c>
      <c r="GX34" s="238">
        <v>240.83526676072185</v>
      </c>
      <c r="GY34" s="238">
        <v>242.51095339324033</v>
      </c>
      <c r="GZ34" s="238">
        <v>241.37823527481598</v>
      </c>
      <c r="HA34" s="238">
        <v>245.04937761802856</v>
      </c>
      <c r="HB34" s="238">
        <v>244.67807650884694</v>
      </c>
      <c r="HC34" s="238">
        <v>244.96345687020909</v>
      </c>
      <c r="HD34" s="238">
        <v>245.66338680133441</v>
      </c>
      <c r="HE34" s="238">
        <v>245.42558480401124</v>
      </c>
      <c r="HF34" s="238">
        <v>245.73530459969572</v>
      </c>
      <c r="HG34" s="238">
        <v>248.76809636416016</v>
      </c>
      <c r="HH34" s="238">
        <v>249.37742811594617</v>
      </c>
      <c r="HI34" s="238">
        <v>250.46305557755821</v>
      </c>
      <c r="HJ34" s="238">
        <v>252.19624811896045</v>
      </c>
      <c r="HK34" s="238">
        <v>251.48673333610324</v>
      </c>
      <c r="HL34" s="238">
        <v>249.77458815010189</v>
      </c>
      <c r="HM34" s="238">
        <v>248.16942436331263</v>
      </c>
      <c r="HN34" s="238">
        <v>252.23903466303202</v>
      </c>
      <c r="HO34" s="238">
        <v>251.78830961502231</v>
      </c>
      <c r="HP34" s="238">
        <v>253.19559707014392</v>
      </c>
      <c r="HQ34" s="238">
        <v>254.11854304601792</v>
      </c>
      <c r="HR34" s="238">
        <v>253.67660775047659</v>
      </c>
      <c r="HS34" s="238">
        <v>254.41751894208116</v>
      </c>
      <c r="HT34" s="238">
        <v>254.19231425312532</v>
      </c>
      <c r="HU34" s="238">
        <v>254.6827038981265</v>
      </c>
      <c r="HV34" s="238">
        <v>255.15813508513597</v>
      </c>
      <c r="HW34" s="238">
        <v>256.89407539715324</v>
      </c>
      <c r="HX34" s="238">
        <v>258.12009074065992</v>
      </c>
      <c r="HY34" s="238">
        <v>261.50235157448373</v>
      </c>
      <c r="HZ34" s="238">
        <v>260.99141704717067</v>
      </c>
      <c r="IA34" s="238">
        <v>262.48191322550252</v>
      </c>
      <c r="IB34" s="238">
        <v>265.00329072142478</v>
      </c>
      <c r="IC34" s="238">
        <v>266.17217787599793</v>
      </c>
      <c r="ID34" s="238">
        <v>269.15268274182262</v>
      </c>
      <c r="IE34" s="238">
        <v>267.60176709405641</v>
      </c>
      <c r="IF34" s="238">
        <v>264.58582523527804</v>
      </c>
      <c r="IG34" s="238">
        <v>263.92504113946575</v>
      </c>
      <c r="IH34" s="238">
        <v>262.69222369779743</v>
      </c>
      <c r="II34" s="238">
        <v>266.54237926397087</v>
      </c>
      <c r="IJ34" s="238">
        <v>268.28900339729853</v>
      </c>
      <c r="IK34" s="238">
        <v>257.98248671725594</v>
      </c>
      <c r="IL34" s="238">
        <v>261.13283998757038</v>
      </c>
      <c r="IM34" s="252">
        <v>260.76784565547149</v>
      </c>
      <c r="IN34" s="252">
        <v>262.9872238281917</v>
      </c>
      <c r="IO34" s="252">
        <v>264.79120482415937</v>
      </c>
      <c r="IP34" s="252">
        <v>263.93446480665079</v>
      </c>
      <c r="IQ34" s="252">
        <v>266.06186485617388</v>
      </c>
      <c r="IR34" s="252">
        <v>309.98770522668389</v>
      </c>
      <c r="IS34" s="252">
        <v>312.48569415237614</v>
      </c>
      <c r="IT34" s="252">
        <v>313.37249648715652</v>
      </c>
    </row>
    <row r="35" spans="1:254" x14ac:dyDescent="0.35">
      <c r="A35" s="257" t="s">
        <v>216</v>
      </c>
      <c r="B35" s="238">
        <v>100</v>
      </c>
      <c r="C35" s="238">
        <v>101.71525314694205</v>
      </c>
      <c r="D35" s="238">
        <v>101.8154949638334</v>
      </c>
      <c r="E35" s="238">
        <v>102.80505667914431</v>
      </c>
      <c r="F35" s="238">
        <v>103.60081819048544</v>
      </c>
      <c r="G35" s="238">
        <v>103.37040469379652</v>
      </c>
      <c r="H35" s="238">
        <v>101.60020307620846</v>
      </c>
      <c r="I35" s="238">
        <v>101.72883189533218</v>
      </c>
      <c r="J35" s="238">
        <v>101.33154280619793</v>
      </c>
      <c r="K35" s="238">
        <v>101.59502186299206</v>
      </c>
      <c r="L35" s="238">
        <v>97.824673809525649</v>
      </c>
      <c r="M35" s="238">
        <v>91.780001008561314</v>
      </c>
      <c r="N35" s="238">
        <v>88.930170893874674</v>
      </c>
      <c r="O35" s="238">
        <v>91.612266060104872</v>
      </c>
      <c r="P35" s="238">
        <v>96.720703089925337</v>
      </c>
      <c r="Q35" s="238">
        <v>96.87453372929464</v>
      </c>
      <c r="R35" s="238">
        <v>93.126227828666856</v>
      </c>
      <c r="S35" s="238">
        <v>91.846209485974256</v>
      </c>
      <c r="T35" s="238">
        <v>93.069993822627211</v>
      </c>
      <c r="U35" s="238">
        <v>86.863202660989501</v>
      </c>
      <c r="V35" s="238">
        <v>85.773865631567475</v>
      </c>
      <c r="W35" s="238">
        <v>85.309725127290761</v>
      </c>
      <c r="X35" s="238">
        <v>79.222997189878285</v>
      </c>
      <c r="Y35" s="238">
        <v>82.632842638524053</v>
      </c>
      <c r="Z35" s="238">
        <v>86.042863134984387</v>
      </c>
      <c r="AA35" s="238">
        <v>85.304859139362037</v>
      </c>
      <c r="AB35" s="238">
        <v>84.937316057898769</v>
      </c>
      <c r="AC35" s="238">
        <v>82.538705616756246</v>
      </c>
      <c r="AD35" s="238">
        <v>84.164799572925475</v>
      </c>
      <c r="AE35" s="238">
        <v>84.820006977711571</v>
      </c>
      <c r="AF35" s="238">
        <v>84.431227436263043</v>
      </c>
      <c r="AG35" s="238">
        <v>81.452583166188134</v>
      </c>
      <c r="AH35" s="238">
        <v>79.564092346528653</v>
      </c>
      <c r="AI35" s="238">
        <v>80.225626793885766</v>
      </c>
      <c r="AJ35" s="238">
        <v>79.737788429963175</v>
      </c>
      <c r="AK35" s="238">
        <v>79.48823690338449</v>
      </c>
      <c r="AL35" s="238">
        <v>82.881189412733363</v>
      </c>
      <c r="AM35" s="238">
        <v>83.241860581897171</v>
      </c>
      <c r="AN35" s="238">
        <v>84.186990287731746</v>
      </c>
      <c r="AO35" s="238">
        <v>85.224267115397751</v>
      </c>
      <c r="AP35" s="238">
        <v>86.746018779145729</v>
      </c>
      <c r="AQ35" s="238">
        <v>90.192432540794641</v>
      </c>
      <c r="AR35" s="238">
        <v>90.428974669841438</v>
      </c>
      <c r="AS35" s="238">
        <v>92.674904667890615</v>
      </c>
      <c r="AT35" s="238">
        <v>91.695454292526108</v>
      </c>
      <c r="AU35" s="238">
        <v>92.787678137968641</v>
      </c>
      <c r="AV35" s="238">
        <v>94.581431553290528</v>
      </c>
      <c r="AW35" s="238">
        <v>96.172716893090808</v>
      </c>
      <c r="AX35" s="238">
        <v>97.209425425800347</v>
      </c>
      <c r="AY35" s="238">
        <v>99.011203027275897</v>
      </c>
      <c r="AZ35" s="238">
        <v>100.3842661537311</v>
      </c>
      <c r="BA35" s="238">
        <v>100.30296348824646</v>
      </c>
      <c r="BB35" s="238">
        <v>101.00021622844538</v>
      </c>
      <c r="BC35" s="238">
        <v>101.01596531137706</v>
      </c>
      <c r="BD35" s="238">
        <v>99.296542131811989</v>
      </c>
      <c r="BE35" s="238">
        <v>100.52164098498088</v>
      </c>
      <c r="BF35" s="238">
        <v>101.6915818184583</v>
      </c>
      <c r="BG35" s="238">
        <v>103.39333706435642</v>
      </c>
      <c r="BH35" s="238">
        <v>104.73558936137358</v>
      </c>
      <c r="BI35" s="238">
        <v>106.2998218974205</v>
      </c>
      <c r="BJ35" s="238">
        <v>107.38485888570843</v>
      </c>
      <c r="BK35" s="238">
        <v>108.44233493316341</v>
      </c>
      <c r="BL35" s="238">
        <v>108.51491447935256</v>
      </c>
      <c r="BM35" s="238">
        <v>109.9892171648262</v>
      </c>
      <c r="BN35" s="238">
        <v>107.08985336753749</v>
      </c>
      <c r="BO35" s="238">
        <v>105.83525092971925</v>
      </c>
      <c r="BP35" s="238">
        <v>106.78026513332398</v>
      </c>
      <c r="BQ35" s="238">
        <v>108.5423511698344</v>
      </c>
      <c r="BR35" s="238">
        <v>110.10650140487759</v>
      </c>
      <c r="BS35" s="238">
        <v>110.70965708330905</v>
      </c>
      <c r="BT35" s="238">
        <v>110.04272618507734</v>
      </c>
      <c r="BU35" s="238">
        <v>109.1522660940353</v>
      </c>
      <c r="BV35" s="238">
        <v>109.81030160065922</v>
      </c>
      <c r="BW35" s="238">
        <v>110.56461558882245</v>
      </c>
      <c r="BX35" s="238">
        <v>111.59705765000936</v>
      </c>
      <c r="BY35" s="238">
        <v>112.28336945647303</v>
      </c>
      <c r="BZ35" s="238">
        <v>112.53677030404242</v>
      </c>
      <c r="CA35" s="238">
        <v>112.86426376479547</v>
      </c>
      <c r="CB35" s="238">
        <v>112.34848741138987</v>
      </c>
      <c r="CC35" s="238">
        <v>111.33750210683274</v>
      </c>
      <c r="CD35" s="238">
        <v>112.18771678810587</v>
      </c>
      <c r="CE35" s="238">
        <v>113.35779750580521</v>
      </c>
      <c r="CF35" s="238">
        <v>114.2310025442879</v>
      </c>
      <c r="CG35" s="238">
        <v>115.6955759970522</v>
      </c>
      <c r="CH35" s="238">
        <v>116.88614321762684</v>
      </c>
      <c r="CI35" s="238">
        <v>117.82347791476323</v>
      </c>
      <c r="CJ35" s="238">
        <v>118.93082027309964</v>
      </c>
      <c r="CK35" s="238">
        <v>119.97934311356943</v>
      </c>
      <c r="CL35" s="238">
        <v>120.30593300347996</v>
      </c>
      <c r="CM35" s="238">
        <v>121.61402066068297</v>
      </c>
      <c r="CN35" s="238">
        <v>122.35558206188752</v>
      </c>
      <c r="CO35" s="238">
        <v>120.21775468925713</v>
      </c>
      <c r="CP35" s="238">
        <v>116.5256712972574</v>
      </c>
      <c r="CQ35" s="238">
        <v>117.26323230090257</v>
      </c>
      <c r="CR35" s="238">
        <v>119.38072472029143</v>
      </c>
      <c r="CS35" s="238">
        <v>120.25507422371672</v>
      </c>
      <c r="CT35" s="238">
        <v>117.58984692924828</v>
      </c>
      <c r="CU35" s="238">
        <v>117.79404922204776</v>
      </c>
      <c r="CV35" s="238">
        <v>113.99024177399288</v>
      </c>
      <c r="CW35" s="238">
        <v>111.98667305118434</v>
      </c>
      <c r="CX35" s="238">
        <v>111.83380489922395</v>
      </c>
      <c r="CY35" s="238">
        <v>116.96671184870476</v>
      </c>
      <c r="CZ35" s="238">
        <v>117.56303447529972</v>
      </c>
      <c r="DA35" s="238">
        <v>114.54488062888819</v>
      </c>
      <c r="DB35" s="238">
        <v>113.29284142158595</v>
      </c>
      <c r="DC35" s="238">
        <v>113.99123194474203</v>
      </c>
      <c r="DD35" s="238">
        <v>106.17108534005592</v>
      </c>
      <c r="DE35" s="238">
        <v>86.436400785721133</v>
      </c>
      <c r="DF35" s="238">
        <v>81.523060111540588</v>
      </c>
      <c r="DG35" s="238">
        <v>84.154740505840934</v>
      </c>
      <c r="DH35" s="238">
        <v>89.369367309533999</v>
      </c>
      <c r="DI35" s="238">
        <v>87.822382741014195</v>
      </c>
      <c r="DJ35" s="238">
        <v>88.558543535669173</v>
      </c>
      <c r="DK35" s="238">
        <v>96.769798571207815</v>
      </c>
      <c r="DL35" s="238">
        <v>103.05321424251724</v>
      </c>
      <c r="DM35" s="238">
        <v>105.93351229464291</v>
      </c>
      <c r="DN35" s="238">
        <v>112.64184439651713</v>
      </c>
      <c r="DO35" s="238">
        <v>115.06096075957936</v>
      </c>
      <c r="DP35" s="238">
        <v>121.29202658432648</v>
      </c>
      <c r="DQ35" s="238">
        <v>123.38639565045378</v>
      </c>
      <c r="DR35" s="238">
        <v>124.19383915746982</v>
      </c>
      <c r="DS35" s="238">
        <v>127.34582006409275</v>
      </c>
      <c r="DT35" s="238">
        <v>129.71809981030322</v>
      </c>
      <c r="DU35" s="238">
        <v>129.5214662241728</v>
      </c>
      <c r="DV35" s="238">
        <v>134.06454872244515</v>
      </c>
      <c r="DW35" s="238">
        <v>136.57694857961266</v>
      </c>
      <c r="DX35" s="238">
        <v>131.78594909277351</v>
      </c>
      <c r="DY35" s="238">
        <v>133.11849796057956</v>
      </c>
      <c r="DZ35" s="238">
        <v>137.56940007113755</v>
      </c>
      <c r="EA35" s="238">
        <v>138.04562747411498</v>
      </c>
      <c r="EB35" s="238">
        <v>141.78191060161433</v>
      </c>
      <c r="EC35" s="238">
        <v>144.97918692969586</v>
      </c>
      <c r="ED35" s="238">
        <v>142.56706137774893</v>
      </c>
      <c r="EE35" s="238">
        <v>144.99253822534618</v>
      </c>
      <c r="EF35" s="238">
        <v>148.04892489586939</v>
      </c>
      <c r="EG35" s="238">
        <v>150.04036701921856</v>
      </c>
      <c r="EH35" s="238">
        <v>150.21668793219141</v>
      </c>
      <c r="EI35" s="238">
        <v>152.1379826952188</v>
      </c>
      <c r="EJ35" s="238">
        <v>152.83145581323302</v>
      </c>
      <c r="EK35" s="238">
        <v>151.08138621343753</v>
      </c>
      <c r="EL35" s="238">
        <v>152.27589206730403</v>
      </c>
      <c r="EM35" s="238">
        <v>145.01594692087522</v>
      </c>
      <c r="EN35" s="238">
        <v>138.90665196298923</v>
      </c>
      <c r="EO35" s="238">
        <v>148.27413967671427</v>
      </c>
      <c r="EP35" s="238">
        <v>143.80576235515665</v>
      </c>
      <c r="EQ35" s="238">
        <v>147.22342136293523</v>
      </c>
      <c r="ER35" s="238">
        <v>152.82465800076568</v>
      </c>
      <c r="ES35" s="238">
        <v>157.02613087753764</v>
      </c>
      <c r="ET35" s="238">
        <v>157.51938643035669</v>
      </c>
      <c r="EU35" s="238">
        <v>158.1269954124688</v>
      </c>
      <c r="EV35" s="238">
        <v>155.49924279983117</v>
      </c>
      <c r="EW35" s="238">
        <v>158.12107584585431</v>
      </c>
      <c r="EX35" s="238">
        <v>161.27095364631006</v>
      </c>
      <c r="EY35" s="238">
        <v>163.61642914533419</v>
      </c>
      <c r="EZ35" s="238">
        <v>166.04114867626453</v>
      </c>
      <c r="FA35" s="238">
        <v>167.92091444893205</v>
      </c>
      <c r="FB35" s="238">
        <v>169.53710390978665</v>
      </c>
      <c r="FC35" s="238">
        <v>172.6608722518574</v>
      </c>
      <c r="FD35" s="238">
        <v>174.17011425270923</v>
      </c>
      <c r="FE35" s="238">
        <v>174.62135787497996</v>
      </c>
      <c r="FF35" s="238">
        <v>176.0291356730292</v>
      </c>
      <c r="FG35" s="238">
        <v>179.58238689909615</v>
      </c>
      <c r="FH35" s="238">
        <v>178.73674816580191</v>
      </c>
      <c r="FI35" s="238">
        <v>173.61039069807464</v>
      </c>
      <c r="FJ35" s="238">
        <v>176.94763204316064</v>
      </c>
      <c r="FK35" s="238">
        <v>176.00668064376589</v>
      </c>
      <c r="FL35" s="238">
        <v>177.8930177818402</v>
      </c>
      <c r="FM35" s="238">
        <v>181.90944285409162</v>
      </c>
      <c r="FN35" s="238">
        <v>182.70359229116391</v>
      </c>
      <c r="FO35" s="238">
        <v>183.89114257693137</v>
      </c>
      <c r="FP35" s="238">
        <v>184.9482320351882</v>
      </c>
      <c r="FQ35" s="238">
        <v>188.00964303595535</v>
      </c>
      <c r="FR35" s="238">
        <v>188.94787191319318</v>
      </c>
      <c r="FS35" s="238">
        <v>190.16333532210632</v>
      </c>
      <c r="FT35" s="238">
        <v>191.62085372761715</v>
      </c>
      <c r="FU35" s="238">
        <v>192.9379824354987</v>
      </c>
      <c r="FV35" s="238">
        <v>191.27063164933924</v>
      </c>
      <c r="FW35" s="238">
        <v>192.73610884020604</v>
      </c>
      <c r="FX35" s="238">
        <v>189.41771905418489</v>
      </c>
      <c r="FY35" s="238">
        <v>190.13586019530575</v>
      </c>
      <c r="FZ35" s="238">
        <v>189.35307806269424</v>
      </c>
      <c r="GA35" s="238">
        <v>185.73457991688676</v>
      </c>
      <c r="GB35" s="238">
        <v>186.34405513954098</v>
      </c>
      <c r="GC35" s="238">
        <v>189.80309403920927</v>
      </c>
      <c r="GD35" s="238">
        <v>189.25029341447851</v>
      </c>
      <c r="GE35" s="238">
        <v>191.08768716518301</v>
      </c>
      <c r="GF35" s="238">
        <v>191.53789120043473</v>
      </c>
      <c r="GG35" s="238">
        <v>188.66386360739548</v>
      </c>
      <c r="GH35" s="238">
        <v>188.27608521467781</v>
      </c>
      <c r="GI35" s="238">
        <v>185.19219044048597</v>
      </c>
      <c r="GJ35" s="238">
        <v>180.29691292645953</v>
      </c>
      <c r="GK35" s="238">
        <v>184.83360047256886</v>
      </c>
      <c r="GL35" s="238">
        <v>182.55989791552523</v>
      </c>
      <c r="GM35" s="238">
        <v>178.40041414678532</v>
      </c>
      <c r="GN35" s="238">
        <v>175.46991409895389</v>
      </c>
      <c r="GO35" s="238">
        <v>174.76123720948269</v>
      </c>
      <c r="GP35" s="238">
        <v>180.93025943176289</v>
      </c>
      <c r="GQ35" s="238">
        <v>184.93616872695011</v>
      </c>
      <c r="GR35" s="238">
        <v>185.80289499355604</v>
      </c>
      <c r="GS35" s="238">
        <v>185.83242030190033</v>
      </c>
      <c r="GT35" s="238">
        <v>190.18653177487124</v>
      </c>
      <c r="GU35" s="238">
        <v>193.58780738585301</v>
      </c>
      <c r="GV35" s="238">
        <v>193.56547460435681</v>
      </c>
      <c r="GW35" s="238">
        <v>194.56219059844599</v>
      </c>
      <c r="GX35" s="238">
        <v>193.31500089659613</v>
      </c>
      <c r="GY35" s="238">
        <v>196.80968072469696</v>
      </c>
      <c r="GZ35" s="238">
        <v>198.57203977939022</v>
      </c>
      <c r="HA35" s="238">
        <v>201.07965005748375</v>
      </c>
      <c r="HB35" s="238">
        <v>200.61640453967888</v>
      </c>
      <c r="HC35" s="238">
        <v>202.64936351944073</v>
      </c>
      <c r="HD35" s="238">
        <v>204.08973158867559</v>
      </c>
      <c r="HE35" s="238">
        <v>203.91062529734245</v>
      </c>
      <c r="HF35" s="238">
        <v>205.69958097883031</v>
      </c>
      <c r="HG35" s="238">
        <v>205.55511298646002</v>
      </c>
      <c r="HH35" s="238">
        <v>206.64699098602364</v>
      </c>
      <c r="HI35" s="238">
        <v>207.95010644034576</v>
      </c>
      <c r="HJ35" s="238">
        <v>207.00405292928571</v>
      </c>
      <c r="HK35" s="238">
        <v>207.15348084476068</v>
      </c>
      <c r="HL35" s="238">
        <v>207.74441461788703</v>
      </c>
      <c r="HM35" s="238">
        <v>205.80079576641768</v>
      </c>
      <c r="HN35" s="238">
        <v>204.52699660900103</v>
      </c>
      <c r="HO35" s="238">
        <v>205.29093693193306</v>
      </c>
      <c r="HP35" s="238">
        <v>203.56796431171091</v>
      </c>
      <c r="HQ35" s="238">
        <v>203.17519339450541</v>
      </c>
      <c r="HR35" s="238">
        <v>205.42797100327766</v>
      </c>
      <c r="HS35" s="238">
        <v>205.73164154488927</v>
      </c>
      <c r="HT35" s="238">
        <v>202.71585422092727</v>
      </c>
      <c r="HU35" s="238">
        <v>199.25742353989742</v>
      </c>
      <c r="HV35" s="238">
        <v>196.5168957861043</v>
      </c>
      <c r="HW35" s="238">
        <v>202.08245333842436</v>
      </c>
      <c r="HX35" s="238">
        <v>204.95082938834031</v>
      </c>
      <c r="HY35" s="238">
        <v>206.55093161380557</v>
      </c>
      <c r="HZ35" s="238">
        <v>208.7266389951954</v>
      </c>
      <c r="IA35" s="238">
        <v>206.46483774676483</v>
      </c>
      <c r="IB35" s="238">
        <v>209.98197238308845</v>
      </c>
      <c r="IC35" s="238">
        <v>210.90550352321645</v>
      </c>
      <c r="ID35" s="238">
        <v>211.56137768343586</v>
      </c>
      <c r="IE35" s="238">
        <v>211.66128394287762</v>
      </c>
      <c r="IF35" s="238">
        <v>211.72507167929714</v>
      </c>
      <c r="IG35" s="238">
        <v>212.76477117654662</v>
      </c>
      <c r="IH35" s="238">
        <v>214.6346606623521</v>
      </c>
      <c r="II35" s="238">
        <v>214.75531487603845</v>
      </c>
      <c r="IJ35" s="238">
        <v>211.77625927025082</v>
      </c>
      <c r="IK35" s="238">
        <v>187.68825759298417</v>
      </c>
      <c r="IL35" s="238">
        <v>195.97486825081182</v>
      </c>
      <c r="IM35" s="252">
        <v>202.18440038060064</v>
      </c>
      <c r="IN35" s="252">
        <v>204.82693145799837</v>
      </c>
      <c r="IO35" s="252">
        <v>210.1840925233488</v>
      </c>
      <c r="IP35" s="252">
        <v>212.60020721611306</v>
      </c>
      <c r="IQ35" s="252">
        <v>211.03569236626447</v>
      </c>
      <c r="IR35" s="252">
        <v>220.9589104980146</v>
      </c>
      <c r="IS35" s="252">
        <v>219.35255161738274</v>
      </c>
      <c r="IT35" s="252">
        <v>219.6991616149688</v>
      </c>
    </row>
    <row r="36" spans="1:254" x14ac:dyDescent="0.35">
      <c r="A36" s="257" t="s">
        <v>217</v>
      </c>
      <c r="B36" s="238">
        <v>100</v>
      </c>
      <c r="C36" s="238">
        <v>100.29187587521693</v>
      </c>
      <c r="D36" s="238">
        <v>100.5253283810812</v>
      </c>
      <c r="E36" s="238">
        <v>101.09089779871017</v>
      </c>
      <c r="F36" s="238">
        <v>101.65794755198338</v>
      </c>
      <c r="G36" s="238">
        <v>101.9680078770695</v>
      </c>
      <c r="H36" s="238">
        <v>102.15539902426126</v>
      </c>
      <c r="I36" s="238">
        <v>102.43447436000065</v>
      </c>
      <c r="J36" s="238">
        <v>103.10101283751708</v>
      </c>
      <c r="K36" s="238">
        <v>103.59499956836289</v>
      </c>
      <c r="L36" s="238">
        <v>102.75561559072416</v>
      </c>
      <c r="M36" s="238">
        <v>101.64423168703266</v>
      </c>
      <c r="N36" s="238">
        <v>101.64627317095605</v>
      </c>
      <c r="O36" s="238">
        <v>102.16562656692939</v>
      </c>
      <c r="P36" s="238">
        <v>102.49417490115144</v>
      </c>
      <c r="Q36" s="238">
        <v>102.79000870476482</v>
      </c>
      <c r="R36" s="238">
        <v>102.65028052271076</v>
      </c>
      <c r="S36" s="238">
        <v>102.98378868915896</v>
      </c>
      <c r="T36" s="238">
        <v>103.33360558123596</v>
      </c>
      <c r="U36" s="238">
        <v>103.8693618800466</v>
      </c>
      <c r="V36" s="238">
        <v>104.39130485313021</v>
      </c>
      <c r="W36" s="238">
        <v>105.42843066916413</v>
      </c>
      <c r="X36" s="238">
        <v>105.64983076279823</v>
      </c>
      <c r="Y36" s="238">
        <v>107.80122774814538</v>
      </c>
      <c r="Z36" s="238">
        <v>108.60971674470876</v>
      </c>
      <c r="AA36" s="238">
        <v>107.86106293903391</v>
      </c>
      <c r="AB36" s="238">
        <v>108.6037922339692</v>
      </c>
      <c r="AC36" s="238">
        <v>108.90777499921487</v>
      </c>
      <c r="AD36" s="238">
        <v>107.16623539134206</v>
      </c>
      <c r="AE36" s="238">
        <v>108.02154798643492</v>
      </c>
      <c r="AF36" s="238">
        <v>109.55641517704137</v>
      </c>
      <c r="AG36" s="238">
        <v>110.35746638889886</v>
      </c>
      <c r="AH36" s="238">
        <v>110.83588212315756</v>
      </c>
      <c r="AI36" s="238">
        <v>111.80001783227063</v>
      </c>
      <c r="AJ36" s="238">
        <v>113.32492129995278</v>
      </c>
      <c r="AK36" s="238">
        <v>114.29576912838468</v>
      </c>
      <c r="AL36" s="238">
        <v>115.82253783209539</v>
      </c>
      <c r="AM36" s="238">
        <v>117.08541500741499</v>
      </c>
      <c r="AN36" s="238">
        <v>118.58273067705008</v>
      </c>
      <c r="AO36" s="238">
        <v>119.33621358015284</v>
      </c>
      <c r="AP36" s="238">
        <v>119.97718424080693</v>
      </c>
      <c r="AQ36" s="238">
        <v>121.17085646407706</v>
      </c>
      <c r="AR36" s="238">
        <v>122.1836608780845</v>
      </c>
      <c r="AS36" s="238">
        <v>123.18139936004957</v>
      </c>
      <c r="AT36" s="238">
        <v>123.28875467369998</v>
      </c>
      <c r="AU36" s="238">
        <v>122.88883243011675</v>
      </c>
      <c r="AV36" s="238">
        <v>123.55135000609862</v>
      </c>
      <c r="AW36" s="238">
        <v>123.41127019068846</v>
      </c>
      <c r="AX36" s="238">
        <v>123.57087313598997</v>
      </c>
      <c r="AY36" s="238">
        <v>124.1794221827481</v>
      </c>
      <c r="AZ36" s="238">
        <v>125.12944199116571</v>
      </c>
      <c r="BA36" s="238">
        <v>125.44418696773663</v>
      </c>
      <c r="BB36" s="238">
        <v>126.60879782280085</v>
      </c>
      <c r="BC36" s="238">
        <v>126.93515020562901</v>
      </c>
      <c r="BD36" s="238">
        <v>126.98630801280581</v>
      </c>
      <c r="BE36" s="238">
        <v>127.81111299157882</v>
      </c>
      <c r="BF36" s="238">
        <v>128.66137700601612</v>
      </c>
      <c r="BG36" s="238">
        <v>129.84921620463467</v>
      </c>
      <c r="BH36" s="238">
        <v>130.43361057510228</v>
      </c>
      <c r="BI36" s="238">
        <v>131.44564500705772</v>
      </c>
      <c r="BJ36" s="238">
        <v>131.87674523858473</v>
      </c>
      <c r="BK36" s="238">
        <v>133.69480395340909</v>
      </c>
      <c r="BL36" s="238">
        <v>134.40391331063793</v>
      </c>
      <c r="BM36" s="238">
        <v>135.29062038730638</v>
      </c>
      <c r="BN36" s="238">
        <v>135.96934214452497</v>
      </c>
      <c r="BO36" s="238">
        <v>137.33023227258494</v>
      </c>
      <c r="BP36" s="238">
        <v>139.00655406358405</v>
      </c>
      <c r="BQ36" s="238">
        <v>140.18970826438007</v>
      </c>
      <c r="BR36" s="238">
        <v>140.45950879928517</v>
      </c>
      <c r="BS36" s="238">
        <v>141.75284898181914</v>
      </c>
      <c r="BT36" s="238">
        <v>144.05869045956169</v>
      </c>
      <c r="BU36" s="238">
        <v>144.15886962700418</v>
      </c>
      <c r="BV36" s="238">
        <v>144.0693751788271</v>
      </c>
      <c r="BW36" s="238">
        <v>145.11663065061558</v>
      </c>
      <c r="BX36" s="238">
        <v>146.1820439210405</v>
      </c>
      <c r="BY36" s="238">
        <v>146.42808305174387</v>
      </c>
      <c r="BZ36" s="238">
        <v>146.1315185302204</v>
      </c>
      <c r="CA36" s="238">
        <v>145.91054322811766</v>
      </c>
      <c r="CB36" s="238">
        <v>145.80482075720343</v>
      </c>
      <c r="CC36" s="238">
        <v>143.88859643265272</v>
      </c>
      <c r="CD36" s="238">
        <v>144.26225593115694</v>
      </c>
      <c r="CE36" s="238">
        <v>145.32747234069353</v>
      </c>
      <c r="CF36" s="238">
        <v>146.07863301874147</v>
      </c>
      <c r="CG36" s="238">
        <v>146.24558289944991</v>
      </c>
      <c r="CH36" s="238">
        <v>147.35854422128722</v>
      </c>
      <c r="CI36" s="238">
        <v>148.02281107674779</v>
      </c>
      <c r="CJ36" s="238">
        <v>146.02037122500752</v>
      </c>
      <c r="CK36" s="238">
        <v>145.79332972917842</v>
      </c>
      <c r="CL36" s="238">
        <v>146.24178086370475</v>
      </c>
      <c r="CM36" s="238">
        <v>145.59078518922385</v>
      </c>
      <c r="CN36" s="238">
        <v>135.48931653125447</v>
      </c>
      <c r="CO36" s="238">
        <v>134.02473587509868</v>
      </c>
      <c r="CP36" s="238">
        <v>134.58981652673768</v>
      </c>
      <c r="CQ36" s="238">
        <v>136.6259360362948</v>
      </c>
      <c r="CR36" s="238">
        <v>135.59461892769357</v>
      </c>
      <c r="CS36" s="238">
        <v>135.84253443985153</v>
      </c>
      <c r="CT36" s="238">
        <v>138.58340775770074</v>
      </c>
      <c r="CU36" s="238">
        <v>137.94076986422499</v>
      </c>
      <c r="CV36" s="238">
        <v>142.1131206447333</v>
      </c>
      <c r="CW36" s="238">
        <v>143.48384968924495</v>
      </c>
      <c r="CX36" s="238">
        <v>143.5470713947754</v>
      </c>
      <c r="CY36" s="238">
        <v>143.39731614186402</v>
      </c>
      <c r="CZ36" s="238">
        <v>143.87738098079126</v>
      </c>
      <c r="DA36" s="238">
        <v>144.98611762098773</v>
      </c>
      <c r="DB36" s="238">
        <v>145.80727239663042</v>
      </c>
      <c r="DC36" s="238">
        <v>146.99533682173731</v>
      </c>
      <c r="DD36" s="238">
        <v>147.30907159921659</v>
      </c>
      <c r="DE36" s="238">
        <v>147.43276165100332</v>
      </c>
      <c r="DF36" s="238">
        <v>144.62492035550108</v>
      </c>
      <c r="DG36" s="238">
        <v>147.7731724481078</v>
      </c>
      <c r="DH36" s="238">
        <v>147.39614388235503</v>
      </c>
      <c r="DI36" s="238">
        <v>146.25547587385057</v>
      </c>
      <c r="DJ36" s="238">
        <v>150.85677406977646</v>
      </c>
      <c r="DK36" s="238">
        <v>150.81116888097472</v>
      </c>
      <c r="DL36" s="238">
        <v>152.46637629867115</v>
      </c>
      <c r="DM36" s="238">
        <v>153.83829021213128</v>
      </c>
      <c r="DN36" s="238">
        <v>155.06917762923658</v>
      </c>
      <c r="DO36" s="238">
        <v>157.43734491616308</v>
      </c>
      <c r="DP36" s="238">
        <v>159.43276107909082</v>
      </c>
      <c r="DQ36" s="238">
        <v>160.72308753736209</v>
      </c>
      <c r="DR36" s="238">
        <v>163.52342361572582</v>
      </c>
      <c r="DS36" s="238">
        <v>161.59035743971947</v>
      </c>
      <c r="DT36" s="238">
        <v>162.50022524786621</v>
      </c>
      <c r="DU36" s="238">
        <v>161.52635671837976</v>
      </c>
      <c r="DV36" s="238">
        <v>163.42949542901991</v>
      </c>
      <c r="DW36" s="238">
        <v>165.46681545792731</v>
      </c>
      <c r="DX36" s="238">
        <v>165.87631086754894</v>
      </c>
      <c r="DY36" s="238">
        <v>166.71659022669607</v>
      </c>
      <c r="DZ36" s="238">
        <v>166.42930590544287</v>
      </c>
      <c r="EA36" s="238">
        <v>171.04701771547215</v>
      </c>
      <c r="EB36" s="238">
        <v>171.37365892935534</v>
      </c>
      <c r="EC36" s="238">
        <v>172.61312994700447</v>
      </c>
      <c r="ED36" s="238">
        <v>169.57775761817592</v>
      </c>
      <c r="EE36" s="238">
        <v>169.78473464594009</v>
      </c>
      <c r="EF36" s="238">
        <v>169.1282628282346</v>
      </c>
      <c r="EG36" s="238">
        <v>170.70946100261469</v>
      </c>
      <c r="EH36" s="238">
        <v>171.84898696859827</v>
      </c>
      <c r="EI36" s="238">
        <v>174.58395595642142</v>
      </c>
      <c r="EJ36" s="238">
        <v>176.45091481237344</v>
      </c>
      <c r="EK36" s="238">
        <v>177.09971562764093</v>
      </c>
      <c r="EL36" s="238">
        <v>180.41575266687755</v>
      </c>
      <c r="EM36" s="238">
        <v>180.7769639610452</v>
      </c>
      <c r="EN36" s="238">
        <v>182.01261731250614</v>
      </c>
      <c r="EO36" s="238">
        <v>182.27983428533426</v>
      </c>
      <c r="EP36" s="238">
        <v>183.52466093046519</v>
      </c>
      <c r="EQ36" s="238">
        <v>187.64854519730153</v>
      </c>
      <c r="ER36" s="238">
        <v>190.10500988043088</v>
      </c>
      <c r="ES36" s="238">
        <v>190.23565117411962</v>
      </c>
      <c r="ET36" s="238">
        <v>188.82133632978102</v>
      </c>
      <c r="EU36" s="238">
        <v>190.27297214570908</v>
      </c>
      <c r="EV36" s="238">
        <v>194.08475613435911</v>
      </c>
      <c r="EW36" s="238">
        <v>191.96448055047782</v>
      </c>
      <c r="EX36" s="238">
        <v>195.39633865204681</v>
      </c>
      <c r="EY36" s="238">
        <v>195.45299782562029</v>
      </c>
      <c r="EZ36" s="238">
        <v>193.93815777063452</v>
      </c>
      <c r="FA36" s="238">
        <v>194.75195416793426</v>
      </c>
      <c r="FB36" s="238">
        <v>197.06328500525112</v>
      </c>
      <c r="FC36" s="238">
        <v>196.96107312865445</v>
      </c>
      <c r="FD36" s="238">
        <v>197.26247588310281</v>
      </c>
      <c r="FE36" s="238">
        <v>197.51172003923242</v>
      </c>
      <c r="FF36" s="238">
        <v>200.10077550162492</v>
      </c>
      <c r="FG36" s="238">
        <v>201.8352240584324</v>
      </c>
      <c r="FH36" s="238">
        <v>195.03440156951103</v>
      </c>
      <c r="FI36" s="238">
        <v>186.72949401634955</v>
      </c>
      <c r="FJ36" s="238">
        <v>187.89533106153468</v>
      </c>
      <c r="FK36" s="238">
        <v>185.49534189074561</v>
      </c>
      <c r="FL36" s="238">
        <v>187.09874196116414</v>
      </c>
      <c r="FM36" s="238">
        <v>188.58390790712613</v>
      </c>
      <c r="FN36" s="238">
        <v>186.73661901727152</v>
      </c>
      <c r="FO36" s="238">
        <v>183.98291199954974</v>
      </c>
      <c r="FP36" s="238">
        <v>187.5111825991996</v>
      </c>
      <c r="FQ36" s="238">
        <v>187.822789226541</v>
      </c>
      <c r="FR36" s="238">
        <v>188.29611969459964</v>
      </c>
      <c r="FS36" s="238">
        <v>190.30254459903733</v>
      </c>
      <c r="FT36" s="238">
        <v>193.10534647670039</v>
      </c>
      <c r="FU36" s="238">
        <v>193.13979633129821</v>
      </c>
      <c r="FV36" s="238">
        <v>194.171967328607</v>
      </c>
      <c r="FW36" s="238">
        <v>197.63900597005144</v>
      </c>
      <c r="FX36" s="238">
        <v>194.52206365070009</v>
      </c>
      <c r="FY36" s="238">
        <v>195.76654795175401</v>
      </c>
      <c r="FZ36" s="238">
        <v>198.73067906970789</v>
      </c>
      <c r="GA36" s="238">
        <v>198.08465126690649</v>
      </c>
      <c r="GB36" s="238">
        <v>204.49200151011067</v>
      </c>
      <c r="GC36" s="238">
        <v>200.67786108250081</v>
      </c>
      <c r="GD36" s="238">
        <v>202.15769740771447</v>
      </c>
      <c r="GE36" s="238">
        <v>201.97297224839488</v>
      </c>
      <c r="GF36" s="238">
        <v>199.8472661874101</v>
      </c>
      <c r="GG36" s="238">
        <v>197.03917708847769</v>
      </c>
      <c r="GH36" s="238">
        <v>198.65510708634329</v>
      </c>
      <c r="GI36" s="238">
        <v>195.66349303791077</v>
      </c>
      <c r="GJ36" s="238">
        <v>195.43290537289766</v>
      </c>
      <c r="GK36" s="238">
        <v>196.24507378627851</v>
      </c>
      <c r="GL36" s="238">
        <v>197.32558096909381</v>
      </c>
      <c r="GM36" s="238">
        <v>193.58944089017399</v>
      </c>
      <c r="GN36" s="238">
        <v>196.74827371570439</v>
      </c>
      <c r="GO36" s="238">
        <v>197.08177119576908</v>
      </c>
      <c r="GP36" s="238">
        <v>199.88171508377229</v>
      </c>
      <c r="GQ36" s="238">
        <v>199.046323560254</v>
      </c>
      <c r="GR36" s="238">
        <v>199.35204552693583</v>
      </c>
      <c r="GS36" s="238">
        <v>206.39026020315609</v>
      </c>
      <c r="GT36" s="238">
        <v>207.45501606269949</v>
      </c>
      <c r="GU36" s="238">
        <v>210.53739872928284</v>
      </c>
      <c r="GV36" s="238">
        <v>211.06760176754688</v>
      </c>
      <c r="GW36" s="238">
        <v>209.43896252017194</v>
      </c>
      <c r="GX36" s="238">
        <v>203.91932657363594</v>
      </c>
      <c r="GY36" s="238">
        <v>205.86119231526584</v>
      </c>
      <c r="GZ36" s="238">
        <v>205.77080395944856</v>
      </c>
      <c r="HA36" s="238">
        <v>207.01051838954984</v>
      </c>
      <c r="HB36" s="238">
        <v>206.40332251710646</v>
      </c>
      <c r="HC36" s="238">
        <v>207.41301956359317</v>
      </c>
      <c r="HD36" s="238">
        <v>206.66021190607538</v>
      </c>
      <c r="HE36" s="238">
        <v>204.43168519476032</v>
      </c>
      <c r="HF36" s="238">
        <v>204.6132927770422</v>
      </c>
      <c r="HG36" s="238">
        <v>206.64620008943999</v>
      </c>
      <c r="HH36" s="238">
        <v>204.5924050758664</v>
      </c>
      <c r="HI36" s="238">
        <v>205.50590898395578</v>
      </c>
      <c r="HJ36" s="238">
        <v>205.5263103976412</v>
      </c>
      <c r="HK36" s="238">
        <v>206.21582628836677</v>
      </c>
      <c r="HL36" s="238">
        <v>203.98034906040536</v>
      </c>
      <c r="HM36" s="238">
        <v>203.35232161372022</v>
      </c>
      <c r="HN36" s="238">
        <v>204.90833787701669</v>
      </c>
      <c r="HO36" s="238">
        <v>203.95537487772154</v>
      </c>
      <c r="HP36" s="238">
        <v>204.16028318255181</v>
      </c>
      <c r="HQ36" s="238">
        <v>204.79017486538604</v>
      </c>
      <c r="HR36" s="238">
        <v>203.87046511958764</v>
      </c>
      <c r="HS36" s="238">
        <v>203.61789344025587</v>
      </c>
      <c r="HT36" s="238">
        <v>202.22557664714984</v>
      </c>
      <c r="HU36" s="238">
        <v>201.33712869971976</v>
      </c>
      <c r="HV36" s="238">
        <v>202.0224806760892</v>
      </c>
      <c r="HW36" s="238">
        <v>203.62975648635151</v>
      </c>
      <c r="HX36" s="238">
        <v>202.60099136758316</v>
      </c>
      <c r="HY36" s="238">
        <v>206.08888788057018</v>
      </c>
      <c r="HZ36" s="238">
        <v>205.70509141650365</v>
      </c>
      <c r="IA36" s="238">
        <v>207.91737773312724</v>
      </c>
      <c r="IB36" s="238">
        <v>209.38194006310576</v>
      </c>
      <c r="IC36" s="238">
        <v>211.3810823353767</v>
      </c>
      <c r="ID36" s="238">
        <v>214.48017669104453</v>
      </c>
      <c r="IE36" s="238">
        <v>212.77640856692943</v>
      </c>
      <c r="IF36" s="238">
        <v>210.44899955762278</v>
      </c>
      <c r="IG36" s="238">
        <v>209.41109765072974</v>
      </c>
      <c r="IH36" s="238">
        <v>209.1690803009657</v>
      </c>
      <c r="II36" s="238">
        <v>212.29112286241133</v>
      </c>
      <c r="IJ36" s="238">
        <v>212.8652096790851</v>
      </c>
      <c r="IK36" s="238">
        <v>207.14445601129864</v>
      </c>
      <c r="IL36" s="238">
        <v>210.52423337526267</v>
      </c>
      <c r="IM36" s="252">
        <v>212.77801275829978</v>
      </c>
      <c r="IN36" s="252">
        <v>214.38304248739263</v>
      </c>
      <c r="IO36" s="252">
        <v>217.00777057124398</v>
      </c>
      <c r="IP36" s="252">
        <v>218.02990234994121</v>
      </c>
      <c r="IQ36" s="252">
        <v>217.73808779983861</v>
      </c>
      <c r="IR36" s="252">
        <v>221.90121583565991</v>
      </c>
      <c r="IS36" s="252">
        <v>221.61450432489644</v>
      </c>
      <c r="IT36" s="252">
        <v>221.19022052402963</v>
      </c>
    </row>
    <row r="37" spans="1:254" x14ac:dyDescent="0.35">
      <c r="A37" s="257" t="s">
        <v>65</v>
      </c>
      <c r="B37" s="238">
        <v>100</v>
      </c>
      <c r="C37" s="238">
        <v>98.934514678711366</v>
      </c>
      <c r="D37" s="238">
        <v>97.809643591935242</v>
      </c>
      <c r="E37" s="238">
        <v>99.781172074357869</v>
      </c>
      <c r="F37" s="238">
        <v>103.14668741344929</v>
      </c>
      <c r="G37" s="238">
        <v>103.16833339693376</v>
      </c>
      <c r="H37" s="238">
        <v>103.87730772285866</v>
      </c>
      <c r="I37" s="238">
        <v>103.77210698096772</v>
      </c>
      <c r="J37" s="238">
        <v>104.45240931905072</v>
      </c>
      <c r="K37" s="238">
        <v>104.72155366860552</v>
      </c>
      <c r="L37" s="238">
        <v>103.97845904607054</v>
      </c>
      <c r="M37" s="238">
        <v>104.34026671656709</v>
      </c>
      <c r="N37" s="238">
        <v>106.12758545977123</v>
      </c>
      <c r="O37" s="238">
        <v>107.12553050982247</v>
      </c>
      <c r="P37" s="238">
        <v>108.03455765187771</v>
      </c>
      <c r="Q37" s="238">
        <v>108.62662302023702</v>
      </c>
      <c r="R37" s="238">
        <v>109.0850785253964</v>
      </c>
      <c r="S37" s="238">
        <v>107.22921054470824</v>
      </c>
      <c r="T37" s="238">
        <v>106.87504489823452</v>
      </c>
      <c r="U37" s="238">
        <v>107.32179602394949</v>
      </c>
      <c r="V37" s="238">
        <v>108.90249384053233</v>
      </c>
      <c r="W37" s="238">
        <v>109.67450212433603</v>
      </c>
      <c r="X37" s="238">
        <v>109.73396773307829</v>
      </c>
      <c r="Y37" s="238">
        <v>112.33677955174049</v>
      </c>
      <c r="Z37" s="238">
        <v>112.27049154130887</v>
      </c>
      <c r="AA37" s="238">
        <v>111.87147036863453</v>
      </c>
      <c r="AB37" s="238">
        <v>112.2414284925663</v>
      </c>
      <c r="AC37" s="238">
        <v>112.60575040008206</v>
      </c>
      <c r="AD37" s="238">
        <v>111.28330641294774</v>
      </c>
      <c r="AE37" s="238">
        <v>111.86672403701249</v>
      </c>
      <c r="AF37" s="238">
        <v>112.36068977259623</v>
      </c>
      <c r="AG37" s="238">
        <v>113.62996923392254</v>
      </c>
      <c r="AH37" s="238">
        <v>115.24474162008042</v>
      </c>
      <c r="AI37" s="238">
        <v>116.66187812526405</v>
      </c>
      <c r="AJ37" s="238">
        <v>118.21675101743908</v>
      </c>
      <c r="AK37" s="238">
        <v>117.64644157833412</v>
      </c>
      <c r="AL37" s="238">
        <v>118.15862109145591</v>
      </c>
      <c r="AM37" s="238">
        <v>119.5200536808772</v>
      </c>
      <c r="AN37" s="238">
        <v>120.24845278490673</v>
      </c>
      <c r="AO37" s="238">
        <v>120.62929442992767</v>
      </c>
      <c r="AP37" s="238">
        <v>119.09348803865544</v>
      </c>
      <c r="AQ37" s="238">
        <v>119.30366874982089</v>
      </c>
      <c r="AR37" s="238">
        <v>120.56038631621774</v>
      </c>
      <c r="AS37" s="238">
        <v>121.32219923394291</v>
      </c>
      <c r="AT37" s="238">
        <v>119.98521953088924</v>
      </c>
      <c r="AU37" s="238">
        <v>120.44163224323549</v>
      </c>
      <c r="AV37" s="238">
        <v>121.37547972596293</v>
      </c>
      <c r="AW37" s="238">
        <v>120.34767588837532</v>
      </c>
      <c r="AX37" s="238">
        <v>119.85093577438573</v>
      </c>
      <c r="AY37" s="238">
        <v>120.33895609380345</v>
      </c>
      <c r="AZ37" s="238">
        <v>121.26780301975282</v>
      </c>
      <c r="BA37" s="238">
        <v>122.59486184663429</v>
      </c>
      <c r="BB37" s="238">
        <v>124.15443116786352</v>
      </c>
      <c r="BC37" s="238">
        <v>122.57083571387406</v>
      </c>
      <c r="BD37" s="238">
        <v>122.0174438142142</v>
      </c>
      <c r="BE37" s="238">
        <v>122.40905224177685</v>
      </c>
      <c r="BF37" s="238">
        <v>123.60711214074743</v>
      </c>
      <c r="BG37" s="238">
        <v>125.32179374768165</v>
      </c>
      <c r="BH37" s="238">
        <v>125.79106741560017</v>
      </c>
      <c r="BI37" s="238">
        <v>126.55886837724603</v>
      </c>
      <c r="BJ37" s="238">
        <v>127.51310571987871</v>
      </c>
      <c r="BK37" s="238">
        <v>128.13548776687293</v>
      </c>
      <c r="BL37" s="238">
        <v>129.53323768947519</v>
      </c>
      <c r="BM37" s="238">
        <v>129.70418162474252</v>
      </c>
      <c r="BN37" s="238">
        <v>129.63822271646114</v>
      </c>
      <c r="BO37" s="238">
        <v>130.7345877800889</v>
      </c>
      <c r="BP37" s="238">
        <v>132.12585388861538</v>
      </c>
      <c r="BQ37" s="238">
        <v>133.673588977599</v>
      </c>
      <c r="BR37" s="238">
        <v>134.12499493108157</v>
      </c>
      <c r="BS37" s="238">
        <v>134.94271972476113</v>
      </c>
      <c r="BT37" s="238">
        <v>136.10470162908229</v>
      </c>
      <c r="BU37" s="238">
        <v>134.59380716744147</v>
      </c>
      <c r="BV37" s="238">
        <v>135.49406072606496</v>
      </c>
      <c r="BW37" s="238">
        <v>136.53183683626062</v>
      </c>
      <c r="BX37" s="238">
        <v>136.63473634347272</v>
      </c>
      <c r="BY37" s="238">
        <v>137.16370868101561</v>
      </c>
      <c r="BZ37" s="238">
        <v>136.41509573168784</v>
      </c>
      <c r="CA37" s="238">
        <v>136.02148010763264</v>
      </c>
      <c r="CB37" s="238">
        <v>135.09185240508214</v>
      </c>
      <c r="CC37" s="238">
        <v>134.29283600904586</v>
      </c>
      <c r="CD37" s="238">
        <v>135.80555891650334</v>
      </c>
      <c r="CE37" s="238">
        <v>137.52724042181754</v>
      </c>
      <c r="CF37" s="238">
        <v>138.48251864481423</v>
      </c>
      <c r="CG37" s="238">
        <v>139.52758113421103</v>
      </c>
      <c r="CH37" s="238">
        <v>140.26681214551684</v>
      </c>
      <c r="CI37" s="238">
        <v>140.58298440249172</v>
      </c>
      <c r="CJ37" s="238">
        <v>140.98501448506565</v>
      </c>
      <c r="CK37" s="238">
        <v>141.3645452745024</v>
      </c>
      <c r="CL37" s="238">
        <v>141.6937874316497</v>
      </c>
      <c r="CM37" s="238">
        <v>142.31852602819879</v>
      </c>
      <c r="CN37" s="238">
        <v>142.99037330715049</v>
      </c>
      <c r="CO37" s="238">
        <v>141.84976392927931</v>
      </c>
      <c r="CP37" s="238">
        <v>140.96157674491542</v>
      </c>
      <c r="CQ37" s="238">
        <v>140.86029036794105</v>
      </c>
      <c r="CR37" s="238">
        <v>141.55408782330872</v>
      </c>
      <c r="CS37" s="238">
        <v>142.78058320496757</v>
      </c>
      <c r="CT37" s="238">
        <v>140.25022279450837</v>
      </c>
      <c r="CU37" s="238">
        <v>139.98430473387353</v>
      </c>
      <c r="CV37" s="238">
        <v>138.80128549249213</v>
      </c>
      <c r="CW37" s="238">
        <v>138.27233935442587</v>
      </c>
      <c r="CX37" s="238">
        <v>136.13274766529892</v>
      </c>
      <c r="CY37" s="238">
        <v>137.87094194785234</v>
      </c>
      <c r="CZ37" s="238">
        <v>137.89764776450184</v>
      </c>
      <c r="DA37" s="238">
        <v>134.69608546690688</v>
      </c>
      <c r="DB37" s="238">
        <v>135.55952201774201</v>
      </c>
      <c r="DC37" s="238">
        <v>136.58540060992573</v>
      </c>
      <c r="DD37" s="238">
        <v>128.62814179988584</v>
      </c>
      <c r="DE37" s="238">
        <v>114.05739498991571</v>
      </c>
      <c r="DF37" s="238">
        <v>113.31137311645185</v>
      </c>
      <c r="DG37" s="238">
        <v>115.11160900123964</v>
      </c>
      <c r="DH37" s="238">
        <v>117.09621511321959</v>
      </c>
      <c r="DI37" s="238">
        <v>116.08858183848027</v>
      </c>
      <c r="DJ37" s="238">
        <v>116.87155990297082</v>
      </c>
      <c r="DK37" s="238">
        <v>123.28904350878639</v>
      </c>
      <c r="DL37" s="238">
        <v>128.04815543644619</v>
      </c>
      <c r="DM37" s="238">
        <v>131.33375044766765</v>
      </c>
      <c r="DN37" s="238">
        <v>137.30643489236337</v>
      </c>
      <c r="DO37" s="238">
        <v>139.85263683365372</v>
      </c>
      <c r="DP37" s="238">
        <v>144.88830640328428</v>
      </c>
      <c r="DQ37" s="238">
        <v>146.80518368552683</v>
      </c>
      <c r="DR37" s="238">
        <v>147.90351078003087</v>
      </c>
      <c r="DS37" s="238">
        <v>149.67915889438623</v>
      </c>
      <c r="DT37" s="238">
        <v>152.04635094210167</v>
      </c>
      <c r="DU37" s="238">
        <v>152.68688801077943</v>
      </c>
      <c r="DV37" s="238">
        <v>155.88425636236911</v>
      </c>
      <c r="DW37" s="238">
        <v>157.20300735316658</v>
      </c>
      <c r="DX37" s="238">
        <v>154.4971941795751</v>
      </c>
      <c r="DY37" s="238">
        <v>155.25164221809709</v>
      </c>
      <c r="DZ37" s="238">
        <v>158.68277013677542</v>
      </c>
      <c r="EA37" s="238">
        <v>160.30386186380045</v>
      </c>
      <c r="EB37" s="238">
        <v>161.95697360030965</v>
      </c>
      <c r="EC37" s="238">
        <v>164.16676818581624</v>
      </c>
      <c r="ED37" s="238">
        <v>160.97603828204899</v>
      </c>
      <c r="EE37" s="238">
        <v>162.40147036232733</v>
      </c>
      <c r="EF37" s="238">
        <v>163.49831311590125</v>
      </c>
      <c r="EG37" s="238">
        <v>164.8790211720999</v>
      </c>
      <c r="EH37" s="238">
        <v>165.1461727689161</v>
      </c>
      <c r="EI37" s="238">
        <v>166.66245293070511</v>
      </c>
      <c r="EJ37" s="238">
        <v>168.06071963356618</v>
      </c>
      <c r="EK37" s="238">
        <v>167.0891379770722</v>
      </c>
      <c r="EL37" s="238">
        <v>168.4684887954013</v>
      </c>
      <c r="EM37" s="238">
        <v>164.57844595206927</v>
      </c>
      <c r="EN37" s="238">
        <v>159.13802637965679</v>
      </c>
      <c r="EO37" s="238">
        <v>165.03406447428642</v>
      </c>
      <c r="EP37" s="238">
        <v>161.1957717040122</v>
      </c>
      <c r="EQ37" s="238">
        <v>164.2831157851827</v>
      </c>
      <c r="ER37" s="238">
        <v>169.13329926077304</v>
      </c>
      <c r="ES37" s="238">
        <v>172.63503292639837</v>
      </c>
      <c r="ET37" s="238">
        <v>173.52870929738631</v>
      </c>
      <c r="EU37" s="238">
        <v>174.1774917529489</v>
      </c>
      <c r="EV37" s="238">
        <v>172.83265264411696</v>
      </c>
      <c r="EW37" s="238">
        <v>174.671421879447</v>
      </c>
      <c r="EX37" s="238">
        <v>178.78016327130081</v>
      </c>
      <c r="EY37" s="238">
        <v>180.70275227106615</v>
      </c>
      <c r="EZ37" s="238">
        <v>182.67204432699003</v>
      </c>
      <c r="FA37" s="238">
        <v>184.38022360484206</v>
      </c>
      <c r="FB37" s="238">
        <v>185.98914702069135</v>
      </c>
      <c r="FC37" s="238">
        <v>188.01740245143191</v>
      </c>
      <c r="FD37" s="238">
        <v>186.91072273653964</v>
      </c>
      <c r="FE37" s="238">
        <v>188.06990513636168</v>
      </c>
      <c r="FF37" s="238">
        <v>188.6823322212513</v>
      </c>
      <c r="FG37" s="238">
        <v>191.52861146948317</v>
      </c>
      <c r="FH37" s="238">
        <v>190.13171091886056</v>
      </c>
      <c r="FI37" s="238">
        <v>185.5835911130593</v>
      </c>
      <c r="FJ37" s="238">
        <v>187.38638633536189</v>
      </c>
      <c r="FK37" s="238">
        <v>185.76256573213897</v>
      </c>
      <c r="FL37" s="238">
        <v>187.62440088985917</v>
      </c>
      <c r="FM37" s="238">
        <v>190.55329588058123</v>
      </c>
      <c r="FN37" s="238">
        <v>190.49139115556653</v>
      </c>
      <c r="FO37" s="238">
        <v>190.5020201725653</v>
      </c>
      <c r="FP37" s="238">
        <v>191.87599332905089</v>
      </c>
      <c r="FQ37" s="238">
        <v>193.77864700406047</v>
      </c>
      <c r="FR37" s="238">
        <v>194.78503779220844</v>
      </c>
      <c r="FS37" s="238">
        <v>196.11351033917725</v>
      </c>
      <c r="FT37" s="238">
        <v>198.60817428834781</v>
      </c>
      <c r="FU37" s="238">
        <v>199.46574753636574</v>
      </c>
      <c r="FV37" s="238">
        <v>199.47158038185793</v>
      </c>
      <c r="FW37" s="238">
        <v>201.18804525833218</v>
      </c>
      <c r="FX37" s="238">
        <v>199.72578153738007</v>
      </c>
      <c r="FY37" s="238">
        <v>200.9131409702261</v>
      </c>
      <c r="FZ37" s="238">
        <v>200.91161173964696</v>
      </c>
      <c r="GA37" s="238">
        <v>198.87537863124044</v>
      </c>
      <c r="GB37" s="238">
        <v>201.19482989795526</v>
      </c>
      <c r="GC37" s="238">
        <v>202.85328869826668</v>
      </c>
      <c r="GD37" s="238">
        <v>202.970547220973</v>
      </c>
      <c r="GE37" s="238">
        <v>203.55703294435131</v>
      </c>
      <c r="GF37" s="238">
        <v>202.89817754766489</v>
      </c>
      <c r="GG37" s="238">
        <v>199.59933972482389</v>
      </c>
      <c r="GH37" s="238">
        <v>199.99362204308918</v>
      </c>
      <c r="GI37" s="238">
        <v>198.28264537426494</v>
      </c>
      <c r="GJ37" s="238">
        <v>196.17100273907946</v>
      </c>
      <c r="GK37" s="238">
        <v>198.67053502573501</v>
      </c>
      <c r="GL37" s="238">
        <v>199.04882687845975</v>
      </c>
      <c r="GM37" s="238">
        <v>196.9356641346034</v>
      </c>
      <c r="GN37" s="238">
        <v>195.78066734676537</v>
      </c>
      <c r="GO37" s="238">
        <v>195.65372314779486</v>
      </c>
      <c r="GP37" s="238">
        <v>198.99121630325837</v>
      </c>
      <c r="GQ37" s="238">
        <v>200.74129456625616</v>
      </c>
      <c r="GR37" s="238">
        <v>201.33266272436481</v>
      </c>
      <c r="GS37" s="238">
        <v>202.27672911590548</v>
      </c>
      <c r="GT37" s="238">
        <v>204.38285102566087</v>
      </c>
      <c r="GU37" s="238">
        <v>205.78605627351072</v>
      </c>
      <c r="GV37" s="238">
        <v>205.91549597875311</v>
      </c>
      <c r="GW37" s="238">
        <v>205.56746462611159</v>
      </c>
      <c r="GX37" s="238">
        <v>203.41836606063248</v>
      </c>
      <c r="GY37" s="238">
        <v>205.2469999641811</v>
      </c>
      <c r="GZ37" s="238">
        <v>205.54561255989722</v>
      </c>
      <c r="HA37" s="238">
        <v>207.64542747854193</v>
      </c>
      <c r="HB37" s="238">
        <v>207.71461929461802</v>
      </c>
      <c r="HC37" s="238">
        <v>208.74123970522447</v>
      </c>
      <c r="HD37" s="238">
        <v>209.35345036289334</v>
      </c>
      <c r="HE37" s="238">
        <v>209.09367474464352</v>
      </c>
      <c r="HF37" s="238">
        <v>209.91622440030841</v>
      </c>
      <c r="HG37" s="238">
        <v>210.81543784371863</v>
      </c>
      <c r="HH37" s="238">
        <v>211.16215429501511</v>
      </c>
      <c r="HI37" s="238">
        <v>212.24907930780307</v>
      </c>
      <c r="HJ37" s="238">
        <v>212.11504558592802</v>
      </c>
      <c r="HK37" s="238">
        <v>212.18139091598928</v>
      </c>
      <c r="HL37" s="238">
        <v>212.0067944241265</v>
      </c>
      <c r="HM37" s="238">
        <v>210.90831693101475</v>
      </c>
      <c r="HN37" s="238">
        <v>210.95214883645824</v>
      </c>
      <c r="HO37" s="238">
        <v>210.84884824039585</v>
      </c>
      <c r="HP37" s="238">
        <v>210.07399620255566</v>
      </c>
      <c r="HQ37" s="238">
        <v>209.62510410515642</v>
      </c>
      <c r="HR37" s="238">
        <v>210.90193759717752</v>
      </c>
      <c r="HS37" s="238">
        <v>209.99426244533157</v>
      </c>
      <c r="HT37" s="238">
        <v>208.66840047426493</v>
      </c>
      <c r="HU37" s="238">
        <v>207.33344788584628</v>
      </c>
      <c r="HV37" s="238">
        <v>207.12338374297903</v>
      </c>
      <c r="HW37" s="238">
        <v>210.46212478794533</v>
      </c>
      <c r="HX37" s="238">
        <v>212.00892355464291</v>
      </c>
      <c r="HY37" s="238">
        <v>213.59121233222334</v>
      </c>
      <c r="HZ37" s="238">
        <v>214.57791533652758</v>
      </c>
      <c r="IA37" s="238">
        <v>213.91815763400314</v>
      </c>
      <c r="IB37" s="238">
        <v>216.96659125514137</v>
      </c>
      <c r="IC37" s="238">
        <v>218.54272185987043</v>
      </c>
      <c r="ID37" s="238">
        <v>219.17164256420648</v>
      </c>
      <c r="IE37" s="238">
        <v>218.4790637139584</v>
      </c>
      <c r="IF37" s="238">
        <v>218.29035477867328</v>
      </c>
      <c r="IG37" s="238">
        <v>218.23231345466124</v>
      </c>
      <c r="IH37" s="238">
        <v>219.24696937717684</v>
      </c>
      <c r="II37" s="238">
        <v>220.99101521576296</v>
      </c>
      <c r="IJ37" s="238">
        <v>219.76930958968975</v>
      </c>
      <c r="IK37" s="238">
        <v>202.95248850176836</v>
      </c>
      <c r="IL37" s="238">
        <v>208.5044535856664</v>
      </c>
      <c r="IM37" s="252">
        <v>212.21028381284685</v>
      </c>
      <c r="IN37" s="252">
        <v>215.28554329819644</v>
      </c>
      <c r="IO37" s="252">
        <v>218.81237687291213</v>
      </c>
      <c r="IP37" s="252">
        <v>219.39060769122895</v>
      </c>
      <c r="IQ37" s="252">
        <v>218.72049097871908</v>
      </c>
      <c r="IR37" s="252">
        <v>247.9472523604766</v>
      </c>
      <c r="IS37" s="252">
        <v>247.16707075941048</v>
      </c>
      <c r="IT37" s="252">
        <v>247.82598488928474</v>
      </c>
    </row>
    <row r="38" spans="1:254" x14ac:dyDescent="0.35">
      <c r="A38" s="257" t="s">
        <v>59</v>
      </c>
      <c r="B38" s="238">
        <v>100</v>
      </c>
      <c r="C38" s="238">
        <v>100.44280367476357</v>
      </c>
      <c r="D38" s="238">
        <v>99.816710777734286</v>
      </c>
      <c r="E38" s="238">
        <v>100.69499943404681</v>
      </c>
      <c r="F38" s="238">
        <v>102.02669619551476</v>
      </c>
      <c r="G38" s="238">
        <v>101.88586504385087</v>
      </c>
      <c r="H38" s="238">
        <v>101.25401454106978</v>
      </c>
      <c r="I38" s="238">
        <v>101.39146179749805</v>
      </c>
      <c r="J38" s="238">
        <v>102.09175581442925</v>
      </c>
      <c r="K38" s="238">
        <v>102.91532365568781</v>
      </c>
      <c r="L38" s="238">
        <v>103.39350944994149</v>
      </c>
      <c r="M38" s="238">
        <v>104.45897097245826</v>
      </c>
      <c r="N38" s="238">
        <v>105.73094635281771</v>
      </c>
      <c r="O38" s="238">
        <v>106.91543499778886</v>
      </c>
      <c r="P38" s="238">
        <v>107.81905342802156</v>
      </c>
      <c r="Q38" s="238">
        <v>108.70142776618547</v>
      </c>
      <c r="R38" s="238">
        <v>109.38946212130638</v>
      </c>
      <c r="S38" s="238">
        <v>108.50251640577879</v>
      </c>
      <c r="T38" s="238">
        <v>108.39391251263839</v>
      </c>
      <c r="U38" s="238">
        <v>109.59525831363391</v>
      </c>
      <c r="V38" s="238">
        <v>110.75255052597788</v>
      </c>
      <c r="W38" s="238">
        <v>111.83712802991072</v>
      </c>
      <c r="X38" s="238">
        <v>112.85319126833298</v>
      </c>
      <c r="Y38" s="238">
        <v>114.51346094341231</v>
      </c>
      <c r="Z38" s="238">
        <v>114.38522255108045</v>
      </c>
      <c r="AA38" s="238">
        <v>113.26950726374645</v>
      </c>
      <c r="AB38" s="238">
        <v>113.64544430779851</v>
      </c>
      <c r="AC38" s="238">
        <v>114.16332810091285</v>
      </c>
      <c r="AD38" s="238">
        <v>113.37093660428442</v>
      </c>
      <c r="AE38" s="238">
        <v>114.32774025576938</v>
      </c>
      <c r="AF38" s="238">
        <v>114.83555339807916</v>
      </c>
      <c r="AG38" s="238">
        <v>115.99614197495126</v>
      </c>
      <c r="AH38" s="238">
        <v>117.13705517316049</v>
      </c>
      <c r="AI38" s="238">
        <v>118.49432111569497</v>
      </c>
      <c r="AJ38" s="238">
        <v>120.07322837581137</v>
      </c>
      <c r="AK38" s="238">
        <v>120.08782748361303</v>
      </c>
      <c r="AL38" s="238">
        <v>120.93373344214613</v>
      </c>
      <c r="AM38" s="238">
        <v>122.76163104288676</v>
      </c>
      <c r="AN38" s="238">
        <v>123.65138009560783</v>
      </c>
      <c r="AO38" s="238">
        <v>124.72215077985949</v>
      </c>
      <c r="AP38" s="238">
        <v>124.5569966569154</v>
      </c>
      <c r="AQ38" s="238">
        <v>124.95426905846547</v>
      </c>
      <c r="AR38" s="238">
        <v>127.00251551666805</v>
      </c>
      <c r="AS38" s="238">
        <v>126.85721884445974</v>
      </c>
      <c r="AT38" s="238">
        <v>126.18467270454353</v>
      </c>
      <c r="AU38" s="238">
        <v>125.77800967718156</v>
      </c>
      <c r="AV38" s="238">
        <v>127.16468474924767</v>
      </c>
      <c r="AW38" s="238">
        <v>126.30823125228373</v>
      </c>
      <c r="AX38" s="238">
        <v>126.3867067563108</v>
      </c>
      <c r="AY38" s="238">
        <v>127.76761436525992</v>
      </c>
      <c r="AZ38" s="238">
        <v>128.64574863413145</v>
      </c>
      <c r="BA38" s="238">
        <v>130.12303421337651</v>
      </c>
      <c r="BB38" s="238">
        <v>130.81683883350061</v>
      </c>
      <c r="BC38" s="238">
        <v>129.94949483035759</v>
      </c>
      <c r="BD38" s="238">
        <v>129.60244481030549</v>
      </c>
      <c r="BE38" s="238">
        <v>129.75870219714</v>
      </c>
      <c r="BF38" s="238">
        <v>130.70840528107135</v>
      </c>
      <c r="BG38" s="238">
        <v>131.94538471283462</v>
      </c>
      <c r="BH38" s="238">
        <v>132.46239808323818</v>
      </c>
      <c r="BI38" s="238">
        <v>133.13432626792087</v>
      </c>
      <c r="BJ38" s="238">
        <v>133.91591936880118</v>
      </c>
      <c r="BK38" s="238">
        <v>134.55062131791729</v>
      </c>
      <c r="BL38" s="238">
        <v>135.54970777043619</v>
      </c>
      <c r="BM38" s="238">
        <v>135.41616485965491</v>
      </c>
      <c r="BN38" s="238">
        <v>135.95004849589262</v>
      </c>
      <c r="BO38" s="238">
        <v>137.17185263436951</v>
      </c>
      <c r="BP38" s="238">
        <v>138.19076325019972</v>
      </c>
      <c r="BQ38" s="238">
        <v>139.1400107331616</v>
      </c>
      <c r="BR38" s="238">
        <v>138.95502329856944</v>
      </c>
      <c r="BS38" s="238">
        <v>139.77378888591034</v>
      </c>
      <c r="BT38" s="238">
        <v>139.9457536563699</v>
      </c>
      <c r="BU38" s="238">
        <v>138.64938431295724</v>
      </c>
      <c r="BV38" s="238">
        <v>138.24228892157478</v>
      </c>
      <c r="BW38" s="238">
        <v>139.15651783944463</v>
      </c>
      <c r="BX38" s="238">
        <v>138.70800343801173</v>
      </c>
      <c r="BY38" s="238">
        <v>138.45994923231518</v>
      </c>
      <c r="BZ38" s="238">
        <v>137.09117185053029</v>
      </c>
      <c r="CA38" s="238">
        <v>136.17179015328006</v>
      </c>
      <c r="CB38" s="238">
        <v>136.67681065521253</v>
      </c>
      <c r="CC38" s="238">
        <v>136.28427301326579</v>
      </c>
      <c r="CD38" s="238">
        <v>137.42674924160858</v>
      </c>
      <c r="CE38" s="238">
        <v>138.57490969760576</v>
      </c>
      <c r="CF38" s="238">
        <v>139.56577412137915</v>
      </c>
      <c r="CG38" s="238">
        <v>139.59854585423781</v>
      </c>
      <c r="CH38" s="238">
        <v>140.66160270679975</v>
      </c>
      <c r="CI38" s="238">
        <v>139.91856433888924</v>
      </c>
      <c r="CJ38" s="238">
        <v>139.8970613489401</v>
      </c>
      <c r="CK38" s="238">
        <v>140.62981741289892</v>
      </c>
      <c r="CL38" s="238">
        <v>140.65857614565999</v>
      </c>
      <c r="CM38" s="238">
        <v>140.34675162887629</v>
      </c>
      <c r="CN38" s="238">
        <v>139.29452165941453</v>
      </c>
      <c r="CO38" s="238">
        <v>138.49490880587575</v>
      </c>
      <c r="CP38" s="238">
        <v>139.59432841531105</v>
      </c>
      <c r="CQ38" s="238">
        <v>140.60073830067219</v>
      </c>
      <c r="CR38" s="238">
        <v>140.62915233403137</v>
      </c>
      <c r="CS38" s="238">
        <v>141.84138095142364</v>
      </c>
      <c r="CT38" s="238">
        <v>142.71357438871703</v>
      </c>
      <c r="CU38" s="238">
        <v>142.09061639214309</v>
      </c>
      <c r="CV38" s="238">
        <v>144.65359268282327</v>
      </c>
      <c r="CW38" s="238">
        <v>145.28051897108668</v>
      </c>
      <c r="CX38" s="238">
        <v>144.77340703596963</v>
      </c>
      <c r="CY38" s="238">
        <v>144.03691505680845</v>
      </c>
      <c r="CZ38" s="238">
        <v>143.0232337461394</v>
      </c>
      <c r="DA38" s="238">
        <v>141.17506350770651</v>
      </c>
      <c r="DB38" s="238">
        <v>142.79262905353758</v>
      </c>
      <c r="DC38" s="238">
        <v>144.58933515434487</v>
      </c>
      <c r="DD38" s="238">
        <v>143.24024075911169</v>
      </c>
      <c r="DE38" s="238">
        <v>142.61402722373796</v>
      </c>
      <c r="DF38" s="238">
        <v>146.30768621959564</v>
      </c>
      <c r="DG38" s="238">
        <v>149.94956682721602</v>
      </c>
      <c r="DH38" s="238">
        <v>149.34320923697393</v>
      </c>
      <c r="DI38" s="238">
        <v>150.06127788181121</v>
      </c>
      <c r="DJ38" s="238">
        <v>151.76204305836086</v>
      </c>
      <c r="DK38" s="238">
        <v>152.09976572547598</v>
      </c>
      <c r="DL38" s="238">
        <v>152.27991132952027</v>
      </c>
      <c r="DM38" s="238">
        <v>153.54924008234406</v>
      </c>
      <c r="DN38" s="238">
        <v>155.1652617232273</v>
      </c>
      <c r="DO38" s="238">
        <v>156.39612463697287</v>
      </c>
      <c r="DP38" s="238">
        <v>156.79251168015887</v>
      </c>
      <c r="DQ38" s="238">
        <v>157.13822769369918</v>
      </c>
      <c r="DR38" s="238">
        <v>158.46278342665804</v>
      </c>
      <c r="DS38" s="238">
        <v>158.86864268885924</v>
      </c>
      <c r="DT38" s="238">
        <v>160.31989286365811</v>
      </c>
      <c r="DU38" s="238">
        <v>161.75124136131205</v>
      </c>
      <c r="DV38" s="238">
        <v>162.35744290110082</v>
      </c>
      <c r="DW38" s="238">
        <v>163.35571211775982</v>
      </c>
      <c r="DX38" s="238">
        <v>166.45766134390294</v>
      </c>
      <c r="DY38" s="238">
        <v>167.15503738957671</v>
      </c>
      <c r="DZ38" s="238">
        <v>167.03710068019433</v>
      </c>
      <c r="EA38" s="238">
        <v>170.4017948219539</v>
      </c>
      <c r="EB38" s="238">
        <v>169.60047749914591</v>
      </c>
      <c r="EC38" s="238">
        <v>168.51952901946919</v>
      </c>
      <c r="ED38" s="238">
        <v>167.45424400507915</v>
      </c>
      <c r="EE38" s="238">
        <v>167.07660961172064</v>
      </c>
      <c r="EF38" s="238">
        <v>165.99128937078547</v>
      </c>
      <c r="EG38" s="238">
        <v>165.74608788233331</v>
      </c>
      <c r="EH38" s="238">
        <v>164.62316066832736</v>
      </c>
      <c r="EI38" s="238">
        <v>165.53989780016997</v>
      </c>
      <c r="EJ38" s="238">
        <v>167.23935980059721</v>
      </c>
      <c r="EK38" s="238">
        <v>167.1446361910771</v>
      </c>
      <c r="EL38" s="238">
        <v>169.3591188641133</v>
      </c>
      <c r="EM38" s="238">
        <v>172.60260694210089</v>
      </c>
      <c r="EN38" s="238">
        <v>174.36621277347314</v>
      </c>
      <c r="EO38" s="238">
        <v>173.8311939531124</v>
      </c>
      <c r="EP38" s="238">
        <v>174.98728172829237</v>
      </c>
      <c r="EQ38" s="238">
        <v>177.82040375733345</v>
      </c>
      <c r="ER38" s="238">
        <v>177.77485258591793</v>
      </c>
      <c r="ES38" s="238">
        <v>177.92591270608759</v>
      </c>
      <c r="ET38" s="238">
        <v>178.39336541986034</v>
      </c>
      <c r="EU38" s="238">
        <v>179.4406566342702</v>
      </c>
      <c r="EV38" s="238">
        <v>182.44211080659153</v>
      </c>
      <c r="EW38" s="238">
        <v>181.17739210659582</v>
      </c>
      <c r="EX38" s="238">
        <v>183.36746045986828</v>
      </c>
      <c r="EY38" s="238">
        <v>184.01339408329147</v>
      </c>
      <c r="EZ38" s="238">
        <v>183.74241783630254</v>
      </c>
      <c r="FA38" s="238">
        <v>183.9728644987191</v>
      </c>
      <c r="FB38" s="238">
        <v>185.61054429641078</v>
      </c>
      <c r="FC38" s="238">
        <v>186.32488044470799</v>
      </c>
      <c r="FD38" s="238">
        <v>184.31121910996754</v>
      </c>
      <c r="FE38" s="238">
        <v>185.68294326002919</v>
      </c>
      <c r="FF38" s="238">
        <v>186.83354848181219</v>
      </c>
      <c r="FG38" s="238">
        <v>188.50082129065859</v>
      </c>
      <c r="FH38" s="238">
        <v>187.94534288034228</v>
      </c>
      <c r="FI38" s="238">
        <v>185.54882090313086</v>
      </c>
      <c r="FJ38" s="238">
        <v>185.99373803311062</v>
      </c>
      <c r="FK38" s="238">
        <v>184.44322360818106</v>
      </c>
      <c r="FL38" s="238">
        <v>185.42454536827572</v>
      </c>
      <c r="FM38" s="238">
        <v>186.87387114119053</v>
      </c>
      <c r="FN38" s="238">
        <v>187.9586460382929</v>
      </c>
      <c r="FO38" s="238">
        <v>186.92671168376862</v>
      </c>
      <c r="FP38" s="238">
        <v>189.03086091188155</v>
      </c>
      <c r="FQ38" s="238">
        <v>189.67904565126054</v>
      </c>
      <c r="FR38" s="238">
        <v>190.33199420161927</v>
      </c>
      <c r="FS38" s="238">
        <v>191.11776023611577</v>
      </c>
      <c r="FT38" s="238">
        <v>192.53747818188725</v>
      </c>
      <c r="FU38" s="238">
        <v>193.27729027899488</v>
      </c>
      <c r="FV38" s="238">
        <v>193.63440364552091</v>
      </c>
      <c r="FW38" s="238">
        <v>195.27249202091352</v>
      </c>
      <c r="FX38" s="238">
        <v>195.48822915520793</v>
      </c>
      <c r="FY38" s="238">
        <v>195.99534794011987</v>
      </c>
      <c r="FZ38" s="238">
        <v>196.48349164825865</v>
      </c>
      <c r="GA38" s="238">
        <v>196.77233216047864</v>
      </c>
      <c r="GB38" s="238">
        <v>198.63292131059319</v>
      </c>
      <c r="GC38" s="238">
        <v>198.88868266118774</v>
      </c>
      <c r="GD38" s="238">
        <v>199.25756636672031</v>
      </c>
      <c r="GE38" s="238">
        <v>198.54814504216367</v>
      </c>
      <c r="GF38" s="238">
        <v>196.31581098670299</v>
      </c>
      <c r="GG38" s="238">
        <v>193.98892812409832</v>
      </c>
      <c r="GH38" s="238">
        <v>194.81919912360274</v>
      </c>
      <c r="GI38" s="238">
        <v>194.45695646555109</v>
      </c>
      <c r="GJ38" s="238">
        <v>194.78178191035906</v>
      </c>
      <c r="GK38" s="238">
        <v>195.52523646938488</v>
      </c>
      <c r="GL38" s="238">
        <v>196.47626122047328</v>
      </c>
      <c r="GM38" s="238">
        <v>195.78772415108253</v>
      </c>
      <c r="GN38" s="238">
        <v>197.47702360341501</v>
      </c>
      <c r="GO38" s="238">
        <v>197.97551885215324</v>
      </c>
      <c r="GP38" s="238">
        <v>198.8958926963189</v>
      </c>
      <c r="GQ38" s="238">
        <v>198.9815789601906</v>
      </c>
      <c r="GR38" s="238">
        <v>200.14892574554679</v>
      </c>
      <c r="GS38" s="238">
        <v>201.75918763850308</v>
      </c>
      <c r="GT38" s="238">
        <v>202.22784910788434</v>
      </c>
      <c r="GU38" s="238">
        <v>202.80583345219381</v>
      </c>
      <c r="GV38" s="238">
        <v>203.38468383495507</v>
      </c>
      <c r="GW38" s="238">
        <v>202.00040933878051</v>
      </c>
      <c r="GX38" s="238">
        <v>201.36078837281158</v>
      </c>
      <c r="GY38" s="238">
        <v>202.25829418118209</v>
      </c>
      <c r="GZ38" s="238">
        <v>201.59992556860112</v>
      </c>
      <c r="HA38" s="238">
        <v>203.41569552102777</v>
      </c>
      <c r="HB38" s="238">
        <v>203.18472191323303</v>
      </c>
      <c r="HC38" s="238">
        <v>203.37095605149651</v>
      </c>
      <c r="HD38" s="238">
        <v>203.76166388359638</v>
      </c>
      <c r="HE38" s="238">
        <v>203.80761893073867</v>
      </c>
      <c r="HF38" s="238">
        <v>203.99328827234541</v>
      </c>
      <c r="HG38" s="238">
        <v>205.32513180688636</v>
      </c>
      <c r="HH38" s="238">
        <v>205.57861659993901</v>
      </c>
      <c r="HI38" s="238">
        <v>205.99193782261278</v>
      </c>
      <c r="HJ38" s="238">
        <v>206.6041093338325</v>
      </c>
      <c r="HK38" s="238">
        <v>206.31493133571576</v>
      </c>
      <c r="HL38" s="238">
        <v>205.36726676892687</v>
      </c>
      <c r="HM38" s="238">
        <v>204.43721093681921</v>
      </c>
      <c r="HN38" s="238">
        <v>206.24628766685632</v>
      </c>
      <c r="HO38" s="238">
        <v>206.01593878559041</v>
      </c>
      <c r="HP38" s="238">
        <v>206.7915183489383</v>
      </c>
      <c r="HQ38" s="238">
        <v>207.17252190130753</v>
      </c>
      <c r="HR38" s="238">
        <v>206.95529802060724</v>
      </c>
      <c r="HS38" s="238">
        <v>207.44517795496941</v>
      </c>
      <c r="HT38" s="238">
        <v>207.57538895509236</v>
      </c>
      <c r="HU38" s="238">
        <v>207.92322616643034</v>
      </c>
      <c r="HV38" s="238">
        <v>208.0839581902251</v>
      </c>
      <c r="HW38" s="238">
        <v>209.16007368452134</v>
      </c>
      <c r="HX38" s="238">
        <v>210.09112862269134</v>
      </c>
      <c r="HY38" s="238">
        <v>211.6425180959726</v>
      </c>
      <c r="HZ38" s="238">
        <v>211.2902169268618</v>
      </c>
      <c r="IA38" s="238">
        <v>212.16797277340487</v>
      </c>
      <c r="IB38" s="238">
        <v>212.84697794177941</v>
      </c>
      <c r="IC38" s="238">
        <v>213.29853295859249</v>
      </c>
      <c r="ID38" s="238">
        <v>214.52283240522721</v>
      </c>
      <c r="IE38" s="238">
        <v>213.46701146384532</v>
      </c>
      <c r="IF38" s="238">
        <v>212.24889117672112</v>
      </c>
      <c r="IG38" s="238">
        <v>211.91213878378795</v>
      </c>
      <c r="IH38" s="238">
        <v>211.15037439193586</v>
      </c>
      <c r="II38" s="238">
        <v>212.81902186248112</v>
      </c>
      <c r="IJ38" s="238">
        <v>213.7422607201654</v>
      </c>
      <c r="IK38" s="238">
        <v>208.96790620391943</v>
      </c>
      <c r="IL38" s="238">
        <v>210.73125508444224</v>
      </c>
      <c r="IM38" s="252">
        <v>210.83733334142957</v>
      </c>
      <c r="IN38" s="252">
        <v>211.82218526201689</v>
      </c>
      <c r="IO38" s="252">
        <v>212.53358687236948</v>
      </c>
      <c r="IP38" s="252">
        <v>212.14871688851667</v>
      </c>
      <c r="IQ38" s="252">
        <v>213.00379498700985</v>
      </c>
      <c r="IR38" s="252">
        <v>241.46885042732109</v>
      </c>
      <c r="IS38" s="252">
        <v>242.55490905547197</v>
      </c>
      <c r="IT38" s="252">
        <v>243.11630944632861</v>
      </c>
    </row>
    <row r="39" spans="1:254" x14ac:dyDescent="0.35">
      <c r="A39" s="257" t="s">
        <v>69</v>
      </c>
      <c r="B39" s="238">
        <v>100</v>
      </c>
      <c r="C39" s="238">
        <v>100</v>
      </c>
      <c r="D39" s="238">
        <v>100</v>
      </c>
      <c r="E39" s="238">
        <v>100</v>
      </c>
      <c r="F39" s="238">
        <v>100</v>
      </c>
      <c r="G39" s="238">
        <v>100</v>
      </c>
      <c r="H39" s="238">
        <v>100</v>
      </c>
      <c r="I39" s="238">
        <v>100</v>
      </c>
      <c r="J39" s="238">
        <v>100</v>
      </c>
      <c r="K39" s="238">
        <v>100</v>
      </c>
      <c r="L39" s="238">
        <v>100</v>
      </c>
      <c r="M39" s="238">
        <v>100</v>
      </c>
      <c r="N39" s="238">
        <v>100</v>
      </c>
      <c r="O39" s="238">
        <v>100</v>
      </c>
      <c r="P39" s="238">
        <v>100</v>
      </c>
      <c r="Q39" s="238">
        <v>100</v>
      </c>
      <c r="R39" s="238">
        <v>100</v>
      </c>
      <c r="S39" s="238">
        <v>100.35618794439883</v>
      </c>
      <c r="T39" s="238">
        <v>100.87086245243157</v>
      </c>
      <c r="U39" s="238">
        <v>101.19937639655366</v>
      </c>
      <c r="V39" s="238">
        <v>101.5710386196065</v>
      </c>
      <c r="W39" s="238">
        <v>102.03092419779843</v>
      </c>
      <c r="X39" s="238">
        <v>102.41313888055276</v>
      </c>
      <c r="Y39" s="238">
        <v>102.72533993995184</v>
      </c>
      <c r="Z39" s="238">
        <v>103.06670252705955</v>
      </c>
      <c r="AA39" s="238">
        <v>103.28831416419629</v>
      </c>
      <c r="AB39" s="238">
        <v>103.59946696600913</v>
      </c>
      <c r="AC39" s="238">
        <v>106.5031704301111</v>
      </c>
      <c r="AD39" s="238">
        <v>104.0971264911658</v>
      </c>
      <c r="AE39" s="238">
        <v>104.33719054138858</v>
      </c>
      <c r="AF39" s="238">
        <v>104.62344988203279</v>
      </c>
      <c r="AG39" s="238">
        <v>104.92779231487343</v>
      </c>
      <c r="AH39" s="238">
        <v>105.30839688865788</v>
      </c>
      <c r="AI39" s="238">
        <v>105.52813664850031</v>
      </c>
      <c r="AJ39" s="238">
        <v>105.41010021081297</v>
      </c>
      <c r="AK39" s="238">
        <v>100</v>
      </c>
      <c r="AL39" s="238">
        <v>100</v>
      </c>
      <c r="AM39" s="238">
        <v>100</v>
      </c>
      <c r="AN39" s="238">
        <v>100</v>
      </c>
      <c r="AO39" s="238">
        <v>100</v>
      </c>
      <c r="AP39" s="238">
        <v>100</v>
      </c>
      <c r="AQ39" s="238">
        <v>100</v>
      </c>
      <c r="AR39" s="238">
        <v>100</v>
      </c>
      <c r="AS39" s="238">
        <v>100</v>
      </c>
      <c r="AT39" s="238">
        <v>100</v>
      </c>
      <c r="AU39" s="238">
        <v>100</v>
      </c>
      <c r="AV39" s="238">
        <v>100</v>
      </c>
      <c r="AW39" s="238">
        <v>100</v>
      </c>
      <c r="AX39" s="238">
        <v>100</v>
      </c>
      <c r="AY39" s="238">
        <v>100</v>
      </c>
      <c r="AZ39" s="238">
        <v>100</v>
      </c>
      <c r="BA39" s="238">
        <v>100</v>
      </c>
      <c r="BB39" s="238">
        <v>100</v>
      </c>
      <c r="BC39" s="238">
        <v>100</v>
      </c>
      <c r="BD39" s="238">
        <v>100</v>
      </c>
      <c r="BE39" s="238">
        <v>100</v>
      </c>
      <c r="BF39" s="238">
        <v>100</v>
      </c>
      <c r="BG39" s="238">
        <v>100</v>
      </c>
      <c r="BH39" s="238">
        <v>100</v>
      </c>
      <c r="BI39" s="238">
        <v>100</v>
      </c>
      <c r="BJ39" s="238">
        <v>100</v>
      </c>
      <c r="BK39" s="238">
        <v>100</v>
      </c>
      <c r="BL39" s="238">
        <v>100</v>
      </c>
      <c r="BM39" s="238">
        <v>100</v>
      </c>
      <c r="BN39" s="238">
        <v>100</v>
      </c>
      <c r="BO39" s="238">
        <v>100</v>
      </c>
      <c r="BP39" s="238">
        <v>100</v>
      </c>
      <c r="BQ39" s="238">
        <v>100</v>
      </c>
      <c r="BR39" s="238">
        <v>100</v>
      </c>
      <c r="BS39" s="238">
        <v>100</v>
      </c>
      <c r="BT39" s="238">
        <v>100</v>
      </c>
      <c r="BU39" s="238">
        <v>100</v>
      </c>
      <c r="BV39" s="238">
        <v>100</v>
      </c>
      <c r="BW39" s="238">
        <v>100</v>
      </c>
      <c r="BX39" s="238">
        <v>100</v>
      </c>
      <c r="BY39" s="238">
        <v>100</v>
      </c>
      <c r="BZ39" s="238">
        <v>100</v>
      </c>
      <c r="CA39" s="238">
        <v>100</v>
      </c>
      <c r="CB39" s="238">
        <v>100</v>
      </c>
      <c r="CC39" s="238">
        <v>100</v>
      </c>
      <c r="CD39" s="238">
        <v>100</v>
      </c>
      <c r="CE39" s="238">
        <v>100</v>
      </c>
      <c r="CF39" s="238">
        <v>100</v>
      </c>
      <c r="CG39" s="238">
        <v>100</v>
      </c>
      <c r="CH39" s="238">
        <v>100</v>
      </c>
      <c r="CI39" s="238">
        <v>100</v>
      </c>
      <c r="CJ39" s="238">
        <v>100</v>
      </c>
      <c r="CK39" s="238">
        <v>100</v>
      </c>
      <c r="CL39" s="238">
        <v>100</v>
      </c>
      <c r="CM39" s="238">
        <v>100</v>
      </c>
      <c r="CN39" s="238">
        <v>100</v>
      </c>
      <c r="CO39" s="238">
        <v>100</v>
      </c>
      <c r="CP39" s="238">
        <v>100</v>
      </c>
      <c r="CQ39" s="238">
        <v>100</v>
      </c>
      <c r="CR39" s="238">
        <v>100</v>
      </c>
      <c r="CS39" s="238">
        <v>100</v>
      </c>
      <c r="CT39" s="238">
        <v>100</v>
      </c>
      <c r="CU39" s="238">
        <v>100</v>
      </c>
      <c r="CV39" s="238">
        <v>100.33476359274907</v>
      </c>
      <c r="CW39" s="238">
        <v>100.61141467852619</v>
      </c>
      <c r="CX39" s="238">
        <v>101.01353844648162</v>
      </c>
      <c r="CY39" s="238">
        <v>101.35227673896858</v>
      </c>
      <c r="CZ39" s="238">
        <v>101.71490317661397</v>
      </c>
      <c r="DA39" s="238">
        <v>102.06998966877669</v>
      </c>
      <c r="DB39" s="238">
        <v>102.46319532902874</v>
      </c>
      <c r="DC39" s="238">
        <v>102.87599486085306</v>
      </c>
      <c r="DD39" s="238">
        <v>103.15594155194047</v>
      </c>
      <c r="DE39" s="238">
        <v>103.59715319621283</v>
      </c>
      <c r="DF39" s="238">
        <v>104.03689679811968</v>
      </c>
      <c r="DG39" s="238">
        <v>104.47599126564724</v>
      </c>
      <c r="DH39" s="238">
        <v>104.87464965468546</v>
      </c>
      <c r="DI39" s="238">
        <v>85.921043291371547</v>
      </c>
      <c r="DJ39" s="238">
        <v>86.154105015087168</v>
      </c>
      <c r="DK39" s="238">
        <v>86.318580089063374</v>
      </c>
      <c r="DL39" s="238">
        <v>86.471188815834509</v>
      </c>
      <c r="DM39" s="238">
        <v>86.562121521033234</v>
      </c>
      <c r="DN39" s="238">
        <v>86.672984915718658</v>
      </c>
      <c r="DO39" s="238">
        <v>86.784658154502139</v>
      </c>
      <c r="DP39" s="238">
        <v>86.875676106448026</v>
      </c>
      <c r="DQ39" s="238">
        <v>86.95505787740619</v>
      </c>
      <c r="DR39" s="238">
        <v>87.033842921134195</v>
      </c>
      <c r="DS39" s="238">
        <v>87.10672036528382</v>
      </c>
      <c r="DT39" s="238">
        <v>87.184516546744732</v>
      </c>
      <c r="DU39" s="238">
        <v>87.260693040009556</v>
      </c>
      <c r="DV39" s="238">
        <v>87.345199709941014</v>
      </c>
      <c r="DW39" s="238">
        <v>87.418023127099985</v>
      </c>
      <c r="DX39" s="238">
        <v>87.490532762928282</v>
      </c>
      <c r="DY39" s="238">
        <v>87.521274617185568</v>
      </c>
      <c r="DZ39" s="238">
        <v>87.578504845439994</v>
      </c>
      <c r="EA39" s="238">
        <v>87.639491733514362</v>
      </c>
      <c r="EB39" s="238">
        <v>87.687997097546642</v>
      </c>
      <c r="EC39" s="238">
        <v>87.749289050803611</v>
      </c>
      <c r="ED39" s="238">
        <v>87.810075467472259</v>
      </c>
      <c r="EE39" s="238">
        <v>87.862546678878232</v>
      </c>
      <c r="EF39" s="238">
        <v>87.932615793245802</v>
      </c>
      <c r="EG39" s="238">
        <v>87.996749210774908</v>
      </c>
      <c r="EH39" s="238">
        <v>88.06599900722351</v>
      </c>
      <c r="EI39" s="238">
        <v>88.143886506413523</v>
      </c>
      <c r="EJ39" s="238">
        <v>88.241097705883774</v>
      </c>
      <c r="EK39" s="238">
        <v>88.265023532347129</v>
      </c>
      <c r="EL39" s="238">
        <v>88.363210940401672</v>
      </c>
      <c r="EM39" s="238">
        <v>88.468894235799937</v>
      </c>
      <c r="EN39" s="238">
        <v>88.568790008877002</v>
      </c>
      <c r="EO39" s="238">
        <v>88.651087878992499</v>
      </c>
      <c r="EP39" s="238">
        <v>88.705215158532553</v>
      </c>
      <c r="EQ39" s="238">
        <v>88.63087513160869</v>
      </c>
      <c r="ER39" s="238">
        <v>88.650835110698353</v>
      </c>
      <c r="ES39" s="238">
        <v>88.665434658722447</v>
      </c>
      <c r="ET39" s="238">
        <v>88.664202410710388</v>
      </c>
      <c r="EU39" s="238">
        <v>88.678117396045366</v>
      </c>
      <c r="EV39" s="238">
        <v>88.689868419352464</v>
      </c>
      <c r="EW39" s="238">
        <v>88.625676791656772</v>
      </c>
      <c r="EX39" s="238">
        <v>88.613819343987629</v>
      </c>
      <c r="EY39" s="238">
        <v>88.591363803600032</v>
      </c>
      <c r="EZ39" s="238">
        <v>88.582663612004353</v>
      </c>
      <c r="FA39" s="238">
        <v>88.574114188254882</v>
      </c>
      <c r="FB39" s="238">
        <v>88.566354078523787</v>
      </c>
      <c r="FC39" s="238">
        <v>88.50338633099139</v>
      </c>
      <c r="FD39" s="238">
        <v>88.487422676687402</v>
      </c>
      <c r="FE39" s="238">
        <v>88.470572152699859</v>
      </c>
      <c r="FF39" s="238">
        <v>88.453721628712316</v>
      </c>
      <c r="FG39" s="238">
        <v>88.437757974408328</v>
      </c>
      <c r="FH39" s="238">
        <v>88.42002058073723</v>
      </c>
      <c r="FI39" s="238">
        <v>88.240872904659142</v>
      </c>
      <c r="FJ39" s="238">
        <v>88.208058726367611</v>
      </c>
      <c r="FK39" s="238">
        <v>88.163715242189866</v>
      </c>
      <c r="FL39" s="238">
        <v>88.120258627695691</v>
      </c>
      <c r="FM39" s="238">
        <v>88.080349491935721</v>
      </c>
      <c r="FN39" s="238">
        <v>88.036892877441531</v>
      </c>
      <c r="FO39" s="238">
        <v>88.035119138074421</v>
      </c>
      <c r="FP39" s="238">
        <v>87.986341305478902</v>
      </c>
      <c r="FQ39" s="238">
        <v>87.942884690984727</v>
      </c>
      <c r="FR39" s="238">
        <v>87.900314946174092</v>
      </c>
      <c r="FS39" s="238">
        <v>87.848876504527922</v>
      </c>
      <c r="FT39" s="238">
        <v>87.87636946471811</v>
      </c>
      <c r="FU39" s="238">
        <v>87.856858331679902</v>
      </c>
      <c r="FV39" s="238">
        <v>87.841781547059469</v>
      </c>
      <c r="FW39" s="238">
        <v>87.845329025793689</v>
      </c>
      <c r="FX39" s="238">
        <v>87.859518940730553</v>
      </c>
      <c r="FY39" s="238">
        <v>87.845329025793689</v>
      </c>
      <c r="FZ39" s="238">
        <v>87.830252241173255</v>
      </c>
      <c r="GA39" s="238">
        <v>87.819609804970597</v>
      </c>
      <c r="GB39" s="238">
        <v>87.886125031237199</v>
      </c>
      <c r="GC39" s="238">
        <v>87.874595725351</v>
      </c>
      <c r="GD39" s="238">
        <v>87.808080499084383</v>
      </c>
      <c r="GE39" s="238">
        <v>87.796531468645469</v>
      </c>
      <c r="GF39" s="238">
        <v>87.738826662126883</v>
      </c>
      <c r="GG39" s="238">
        <v>87.673131959321111</v>
      </c>
      <c r="GH39" s="238">
        <v>87.617202685310787</v>
      </c>
      <c r="GI39" s="238">
        <v>87.585243100162032</v>
      </c>
      <c r="GJ39" s="238">
        <v>87.518660631102122</v>
      </c>
      <c r="GK39" s="238">
        <v>87.51688509859386</v>
      </c>
      <c r="GL39" s="238">
        <v>87.499129773511228</v>
      </c>
      <c r="GM39" s="238">
        <v>87.429884005688919</v>
      </c>
      <c r="GN39" s="238">
        <v>87.420118576893458</v>
      </c>
      <c r="GO39" s="238">
        <v>87.349985042817025</v>
      </c>
      <c r="GP39" s="238">
        <v>87.2993823663315</v>
      </c>
      <c r="GQ39" s="238">
        <v>87.365077069137271</v>
      </c>
      <c r="GR39" s="238">
        <v>87.324239821447208</v>
      </c>
      <c r="GS39" s="238">
        <v>87.310923327635223</v>
      </c>
      <c r="GT39" s="238">
        <v>87.28340257375713</v>
      </c>
      <c r="GU39" s="238">
        <v>87.199952545868726</v>
      </c>
      <c r="GV39" s="238">
        <v>87.17687062326128</v>
      </c>
      <c r="GW39" s="238">
        <v>87.125380180521631</v>
      </c>
      <c r="GX39" s="238">
        <v>87.080104101560892</v>
      </c>
      <c r="GY39" s="238">
        <v>87.051695581428675</v>
      </c>
      <c r="GZ39" s="238">
        <v>86.996654073672488</v>
      </c>
      <c r="HA39" s="238">
        <v>87.04104238637909</v>
      </c>
      <c r="HB39" s="238">
        <v>86.939837033408025</v>
      </c>
      <c r="HC39" s="238">
        <v>86.937173734645626</v>
      </c>
      <c r="HD39" s="238">
        <v>86.906101915751009</v>
      </c>
      <c r="HE39" s="238">
        <v>86.810223160304744</v>
      </c>
      <c r="HF39" s="238">
        <v>86.791580068967974</v>
      </c>
      <c r="HG39" s="238">
        <v>86.712568872350218</v>
      </c>
      <c r="HH39" s="238">
        <v>86.721446534891541</v>
      </c>
      <c r="HI39" s="238">
        <v>86.690374715996924</v>
      </c>
      <c r="HJ39" s="238">
        <v>86.709017807333694</v>
      </c>
      <c r="HK39" s="238">
        <v>86.675282689676663</v>
      </c>
      <c r="HL39" s="238">
        <v>86.641547572019647</v>
      </c>
      <c r="HM39" s="238">
        <v>86.532352322761398</v>
      </c>
      <c r="HN39" s="238">
        <v>86.463106554939102</v>
      </c>
      <c r="HO39" s="238">
        <v>86.43025920353621</v>
      </c>
      <c r="HP39" s="238">
        <v>86.369891098255223</v>
      </c>
      <c r="HQ39" s="238">
        <v>86.316625123007299</v>
      </c>
      <c r="HR39" s="238">
        <v>86.29975756417879</v>
      </c>
      <c r="HS39" s="238">
        <v>86.171031457329647</v>
      </c>
      <c r="HT39" s="238">
        <v>86.114200950814222</v>
      </c>
      <c r="HU39" s="238">
        <v>86.051154607648684</v>
      </c>
      <c r="HV39" s="238">
        <v>85.880663088102438</v>
      </c>
      <c r="HW39" s="238">
        <v>85.925061921317607</v>
      </c>
      <c r="HX39" s="238">
        <v>85.86023962482345</v>
      </c>
      <c r="HY39" s="238">
        <v>85.819392698265503</v>
      </c>
      <c r="HZ39" s="238">
        <v>85.741250751806817</v>
      </c>
      <c r="IA39" s="238">
        <v>85.722603241856447</v>
      </c>
      <c r="IB39" s="238">
        <v>85.755458378435662</v>
      </c>
      <c r="IC39" s="238">
        <v>85.757234331764266</v>
      </c>
      <c r="ID39" s="238">
        <v>85.798081258322227</v>
      </c>
      <c r="IE39" s="238">
        <v>85.623149855454457</v>
      </c>
      <c r="IF39" s="238">
        <v>85.391387946071276</v>
      </c>
      <c r="IG39" s="238">
        <v>85.342549229534583</v>
      </c>
      <c r="IH39" s="238">
        <v>85.266183236404487</v>
      </c>
      <c r="II39" s="238">
        <v>85.304366232969542</v>
      </c>
      <c r="IJ39" s="238">
        <v>85.294598489662206</v>
      </c>
      <c r="IK39" s="238">
        <v>84.774244164380406</v>
      </c>
      <c r="IL39" s="238">
        <v>84.754708677765734</v>
      </c>
      <c r="IM39" s="252">
        <v>84.734285214486761</v>
      </c>
      <c r="IN39" s="252">
        <v>84.839954437538864</v>
      </c>
      <c r="IO39" s="252">
        <v>84.843506344196072</v>
      </c>
      <c r="IP39" s="252">
        <v>84.914544477340343</v>
      </c>
      <c r="IQ39" s="252">
        <v>84.801771440973823</v>
      </c>
      <c r="IR39" s="252">
        <v>84.914544477340343</v>
      </c>
      <c r="IS39" s="252"/>
      <c r="IT39" s="252"/>
    </row>
    <row r="40" spans="1:254" x14ac:dyDescent="0.35">
      <c r="A40" s="257" t="s">
        <v>70</v>
      </c>
      <c r="B40" s="238">
        <v>100</v>
      </c>
      <c r="C40" s="238">
        <v>100</v>
      </c>
      <c r="D40" s="238">
        <v>100</v>
      </c>
      <c r="E40" s="238">
        <v>100</v>
      </c>
      <c r="F40" s="238">
        <v>100</v>
      </c>
      <c r="G40" s="238">
        <v>100</v>
      </c>
      <c r="H40" s="238">
        <v>100</v>
      </c>
      <c r="I40" s="238">
        <v>100</v>
      </c>
      <c r="J40" s="238">
        <v>100</v>
      </c>
      <c r="K40" s="238">
        <v>100</v>
      </c>
      <c r="L40" s="238">
        <v>100</v>
      </c>
      <c r="M40" s="238">
        <v>100</v>
      </c>
      <c r="N40" s="238">
        <v>100</v>
      </c>
      <c r="O40" s="238">
        <v>100</v>
      </c>
      <c r="P40" s="238">
        <v>100</v>
      </c>
      <c r="Q40" s="238">
        <v>100</v>
      </c>
      <c r="R40" s="238">
        <v>100</v>
      </c>
      <c r="S40" s="238">
        <v>100</v>
      </c>
      <c r="T40" s="238">
        <v>100</v>
      </c>
      <c r="U40" s="238">
        <v>100</v>
      </c>
      <c r="V40" s="238">
        <v>100</v>
      </c>
      <c r="W40" s="238">
        <v>100</v>
      </c>
      <c r="X40" s="238">
        <v>100</v>
      </c>
      <c r="Y40" s="238">
        <v>100</v>
      </c>
      <c r="Z40" s="238">
        <v>100</v>
      </c>
      <c r="AA40" s="238">
        <v>100</v>
      </c>
      <c r="AB40" s="238">
        <v>100</v>
      </c>
      <c r="AC40" s="238">
        <v>100</v>
      </c>
      <c r="AD40" s="238">
        <v>100</v>
      </c>
      <c r="AE40" s="238">
        <v>100</v>
      </c>
      <c r="AF40" s="238">
        <v>100</v>
      </c>
      <c r="AG40" s="238">
        <v>100</v>
      </c>
      <c r="AH40" s="238">
        <v>100</v>
      </c>
      <c r="AI40" s="238">
        <v>100</v>
      </c>
      <c r="AJ40" s="238">
        <v>100</v>
      </c>
      <c r="AK40" s="238">
        <v>100</v>
      </c>
      <c r="AL40" s="238">
        <v>100</v>
      </c>
      <c r="AM40" s="238">
        <v>100</v>
      </c>
      <c r="AN40" s="238">
        <v>100</v>
      </c>
      <c r="AO40" s="238">
        <v>100</v>
      </c>
      <c r="AP40" s="238">
        <v>100</v>
      </c>
      <c r="AQ40" s="238">
        <v>100</v>
      </c>
      <c r="AR40" s="238">
        <v>100</v>
      </c>
      <c r="AS40" s="238">
        <v>100</v>
      </c>
      <c r="AT40" s="238">
        <v>100</v>
      </c>
      <c r="AU40" s="238">
        <v>100</v>
      </c>
      <c r="AV40" s="238">
        <v>100</v>
      </c>
      <c r="AW40" s="238">
        <v>100</v>
      </c>
      <c r="AX40" s="238">
        <v>100</v>
      </c>
      <c r="AY40" s="238">
        <v>100</v>
      </c>
      <c r="AZ40" s="238">
        <v>100</v>
      </c>
      <c r="BA40" s="238">
        <v>100</v>
      </c>
      <c r="BB40" s="238">
        <v>100</v>
      </c>
      <c r="BC40" s="238">
        <v>100</v>
      </c>
      <c r="BD40" s="238">
        <v>100</v>
      </c>
      <c r="BE40" s="238">
        <v>100</v>
      </c>
      <c r="BF40" s="238">
        <v>100</v>
      </c>
      <c r="BG40" s="238">
        <v>100</v>
      </c>
      <c r="BH40" s="238">
        <v>100</v>
      </c>
      <c r="BI40" s="238">
        <v>100</v>
      </c>
      <c r="BJ40" s="238">
        <v>100</v>
      </c>
      <c r="BK40" s="238">
        <v>100</v>
      </c>
      <c r="BL40" s="238">
        <v>100</v>
      </c>
      <c r="BM40" s="238">
        <v>100</v>
      </c>
      <c r="BN40" s="238">
        <v>100</v>
      </c>
      <c r="BO40" s="238">
        <v>100</v>
      </c>
      <c r="BP40" s="238">
        <v>100</v>
      </c>
      <c r="BQ40" s="238">
        <v>100</v>
      </c>
      <c r="BR40" s="238">
        <v>100</v>
      </c>
      <c r="BS40" s="238">
        <v>100</v>
      </c>
      <c r="BT40" s="238">
        <v>100</v>
      </c>
      <c r="BU40" s="238">
        <v>100</v>
      </c>
      <c r="BV40" s="238">
        <v>100</v>
      </c>
      <c r="BW40" s="238">
        <v>100</v>
      </c>
      <c r="BX40" s="238">
        <v>100</v>
      </c>
      <c r="BY40" s="238">
        <v>100</v>
      </c>
      <c r="BZ40" s="238">
        <v>100</v>
      </c>
      <c r="CA40" s="238">
        <v>100</v>
      </c>
      <c r="CB40" s="238">
        <v>100</v>
      </c>
      <c r="CC40" s="238">
        <v>100</v>
      </c>
      <c r="CD40" s="238">
        <v>100</v>
      </c>
      <c r="CE40" s="238">
        <v>100</v>
      </c>
      <c r="CF40" s="238">
        <v>100</v>
      </c>
      <c r="CG40" s="238">
        <v>100</v>
      </c>
      <c r="CH40" s="238">
        <v>100</v>
      </c>
      <c r="CI40" s="238">
        <v>100</v>
      </c>
      <c r="CJ40" s="238">
        <v>100</v>
      </c>
      <c r="CK40" s="238">
        <v>100</v>
      </c>
      <c r="CL40" s="238">
        <v>100</v>
      </c>
      <c r="CM40" s="238">
        <v>100</v>
      </c>
      <c r="CN40" s="238">
        <v>100</v>
      </c>
      <c r="CO40" s="238">
        <v>100</v>
      </c>
      <c r="CP40" s="238">
        <v>100</v>
      </c>
      <c r="CQ40" s="238">
        <v>100</v>
      </c>
      <c r="CR40" s="238">
        <v>100</v>
      </c>
      <c r="CS40" s="238">
        <v>100</v>
      </c>
      <c r="CT40" s="238">
        <v>100</v>
      </c>
      <c r="CU40" s="238">
        <v>100</v>
      </c>
      <c r="CV40" s="238">
        <v>100</v>
      </c>
      <c r="CW40" s="238">
        <v>100</v>
      </c>
      <c r="CX40" s="238">
        <v>100</v>
      </c>
      <c r="CY40" s="238">
        <v>100</v>
      </c>
      <c r="CZ40" s="238">
        <v>100</v>
      </c>
      <c r="DA40" s="238">
        <v>100</v>
      </c>
      <c r="DB40" s="238">
        <v>100</v>
      </c>
      <c r="DC40" s="238">
        <v>100</v>
      </c>
      <c r="DD40" s="238">
        <v>100</v>
      </c>
      <c r="DE40" s="238">
        <v>100</v>
      </c>
      <c r="DF40" s="238">
        <v>100</v>
      </c>
      <c r="DG40" s="238">
        <v>100</v>
      </c>
      <c r="DH40" s="238">
        <v>100</v>
      </c>
      <c r="DI40" s="238">
        <v>100</v>
      </c>
      <c r="DJ40" s="238">
        <v>100</v>
      </c>
      <c r="DK40" s="238">
        <v>100</v>
      </c>
      <c r="DL40" s="238">
        <v>100</v>
      </c>
      <c r="DM40" s="238">
        <v>100</v>
      </c>
      <c r="DN40" s="238">
        <v>100</v>
      </c>
      <c r="DO40" s="238">
        <v>100</v>
      </c>
      <c r="DP40" s="238">
        <v>100</v>
      </c>
      <c r="DQ40" s="238">
        <v>100</v>
      </c>
      <c r="DR40" s="238">
        <v>100</v>
      </c>
      <c r="DS40" s="238">
        <v>100</v>
      </c>
      <c r="DT40" s="238">
        <v>100</v>
      </c>
      <c r="DU40" s="238">
        <v>100</v>
      </c>
      <c r="DV40" s="238">
        <v>100</v>
      </c>
      <c r="DW40" s="238">
        <v>100</v>
      </c>
      <c r="DX40" s="238">
        <v>100</v>
      </c>
      <c r="DY40" s="238">
        <v>100</v>
      </c>
      <c r="DZ40" s="238">
        <v>100</v>
      </c>
      <c r="EA40" s="238">
        <v>100</v>
      </c>
      <c r="EB40" s="238">
        <v>100</v>
      </c>
      <c r="EC40" s="238">
        <v>100</v>
      </c>
      <c r="ED40" s="238">
        <v>100</v>
      </c>
      <c r="EE40" s="238">
        <v>100</v>
      </c>
      <c r="EF40" s="238">
        <v>100</v>
      </c>
      <c r="EG40" s="238">
        <v>100</v>
      </c>
      <c r="EH40" s="238">
        <v>101.14021564309496</v>
      </c>
      <c r="EI40" s="238">
        <v>101.5108869437648</v>
      </c>
      <c r="EJ40" s="238">
        <v>102.7308851337727</v>
      </c>
      <c r="EK40" s="238">
        <v>98.449668326884563</v>
      </c>
      <c r="EL40" s="238">
        <v>99.235744724428685</v>
      </c>
      <c r="EM40" s="238">
        <v>91.393259287720468</v>
      </c>
      <c r="EN40" s="238">
        <v>82.978453155340176</v>
      </c>
      <c r="EO40" s="238">
        <v>89.808603257668238</v>
      </c>
      <c r="EP40" s="238">
        <v>88.443577465280697</v>
      </c>
      <c r="EQ40" s="238">
        <v>89.270656534944749</v>
      </c>
      <c r="ER40" s="238">
        <v>95.82088302211524</v>
      </c>
      <c r="ES40" s="238">
        <v>99.675531129482692</v>
      </c>
      <c r="ET40" s="238">
        <v>101.18916545204921</v>
      </c>
      <c r="EU40" s="238">
        <v>103.10972870346272</v>
      </c>
      <c r="EV40" s="238">
        <v>103.71435514236217</v>
      </c>
      <c r="EW40" s="238">
        <v>100.97322611387401</v>
      </c>
      <c r="EX40" s="238">
        <v>105.30965842776415</v>
      </c>
      <c r="EY40" s="238">
        <v>104.217736189416</v>
      </c>
      <c r="EZ40" s="238">
        <v>103.64041452282461</v>
      </c>
      <c r="FA40" s="238">
        <v>102.02216553315228</v>
      </c>
      <c r="FB40" s="238">
        <v>103.15798266154459</v>
      </c>
      <c r="FC40" s="238">
        <v>102.32076960797102</v>
      </c>
      <c r="FD40" s="238">
        <v>102.92914863615383</v>
      </c>
      <c r="FE40" s="238">
        <v>107.66553917657455</v>
      </c>
      <c r="FF40" s="238">
        <v>113.28711032116074</v>
      </c>
      <c r="FG40" s="238">
        <v>113.25472240932113</v>
      </c>
      <c r="FH40" s="238">
        <v>114.58054725636056</v>
      </c>
      <c r="FI40" s="238">
        <v>111.01831182974873</v>
      </c>
      <c r="FJ40" s="238">
        <v>111.65040424476028</v>
      </c>
      <c r="FK40" s="238">
        <v>108.97920204801284</v>
      </c>
      <c r="FL40" s="238">
        <v>110.462546511486</v>
      </c>
      <c r="FM40" s="238">
        <v>113.67165222279822</v>
      </c>
      <c r="FN40" s="238">
        <v>114.6666252269421</v>
      </c>
      <c r="FO40" s="238">
        <v>113.09339561114295</v>
      </c>
      <c r="FP40" s="238">
        <v>113.51466852020268</v>
      </c>
      <c r="FQ40" s="238">
        <v>113.68332517440113</v>
      </c>
      <c r="FR40" s="238">
        <v>113.93340430544839</v>
      </c>
      <c r="FS40" s="238">
        <v>113.56457111681368</v>
      </c>
      <c r="FT40" s="238">
        <v>116.76939188366534</v>
      </c>
      <c r="FU40" s="238">
        <v>118.72518584215777</v>
      </c>
      <c r="FV40" s="238">
        <v>120.81120186005202</v>
      </c>
      <c r="FW40" s="238">
        <v>125.01298036167574</v>
      </c>
      <c r="FX40" s="238">
        <v>126.17999811570549</v>
      </c>
      <c r="FY40" s="238">
        <v>124.32507383659969</v>
      </c>
      <c r="FZ40" s="238">
        <v>128.24825290975178</v>
      </c>
      <c r="GA40" s="238">
        <v>131.05132411926874</v>
      </c>
      <c r="GB40" s="238">
        <v>141.56106759344465</v>
      </c>
      <c r="GC40" s="238">
        <v>137.92174137573349</v>
      </c>
      <c r="GD40" s="238">
        <v>138.31811356966418</v>
      </c>
      <c r="GE40" s="238">
        <v>131.38767330177097</v>
      </c>
      <c r="GF40" s="238">
        <v>134.12141099977163</v>
      </c>
      <c r="GG40" s="238">
        <v>130.21605333688706</v>
      </c>
      <c r="GH40" s="238">
        <v>133.89513135209305</v>
      </c>
      <c r="GI40" s="238">
        <v>131.660895661957</v>
      </c>
      <c r="GJ40" s="238">
        <v>133.32865300234531</v>
      </c>
      <c r="GK40" s="238">
        <v>136.22289002385054</v>
      </c>
      <c r="GL40" s="238">
        <v>136.16384296057788</v>
      </c>
      <c r="GM40" s="238">
        <v>133.84132532800686</v>
      </c>
      <c r="GN40" s="238">
        <v>141.73023303611413</v>
      </c>
      <c r="GO40" s="238">
        <v>145.80205010866459</v>
      </c>
      <c r="GP40" s="238">
        <v>150.33077092966695</v>
      </c>
      <c r="GQ40" s="238">
        <v>148.42025375318303</v>
      </c>
      <c r="GR40" s="238">
        <v>147.86296207669415</v>
      </c>
      <c r="GS40" s="238">
        <v>151.81604557945775</v>
      </c>
      <c r="GT40" s="238">
        <v>153.6433377850382</v>
      </c>
      <c r="GU40" s="238">
        <v>152.18433375610007</v>
      </c>
      <c r="GV40" s="238">
        <v>154.45350125291202</v>
      </c>
      <c r="GW40" s="238">
        <v>151.72173168646552</v>
      </c>
      <c r="GX40" s="238">
        <v>144.97805288358063</v>
      </c>
      <c r="GY40" s="238">
        <v>145.16665976515438</v>
      </c>
      <c r="GZ40" s="238">
        <v>143.42092854719391</v>
      </c>
      <c r="HA40" s="238">
        <v>151.79699253885028</v>
      </c>
      <c r="HB40" s="238">
        <v>152.55648571111468</v>
      </c>
      <c r="HC40" s="238">
        <v>151.17260023616097</v>
      </c>
      <c r="HD40" s="238">
        <v>150.24302904765787</v>
      </c>
      <c r="HE40" s="238">
        <v>147.47927143422748</v>
      </c>
      <c r="HF40" s="238">
        <v>145.685650301598</v>
      </c>
      <c r="HG40" s="238">
        <v>147.90723594409374</v>
      </c>
      <c r="HH40" s="238">
        <v>149.79420319782571</v>
      </c>
      <c r="HI40" s="238">
        <v>152.74567931678925</v>
      </c>
      <c r="HJ40" s="238">
        <v>151.88901102085939</v>
      </c>
      <c r="HK40" s="238">
        <v>150.28312245812219</v>
      </c>
      <c r="HL40" s="238">
        <v>152.0674666572724</v>
      </c>
      <c r="HM40" s="238">
        <v>153.52073094715141</v>
      </c>
      <c r="HN40" s="238">
        <v>157.00619131442937</v>
      </c>
      <c r="HO40" s="238">
        <v>156.45573594786529</v>
      </c>
      <c r="HP40" s="238">
        <v>157.70149439761786</v>
      </c>
      <c r="HQ40" s="238">
        <v>156.65382765818259</v>
      </c>
      <c r="HR40" s="238">
        <v>156.46231607623594</v>
      </c>
      <c r="HS40" s="238">
        <v>157.08934577207552</v>
      </c>
      <c r="HT40" s="238">
        <v>149.78257842510482</v>
      </c>
      <c r="HU40" s="238">
        <v>151.74163921594263</v>
      </c>
      <c r="HV40" s="238">
        <v>151.07133340606109</v>
      </c>
      <c r="HW40" s="238">
        <v>156.22831681905723</v>
      </c>
      <c r="HX40" s="238">
        <v>157.49435617955533</v>
      </c>
      <c r="HY40" s="238">
        <v>158.07887842016291</v>
      </c>
      <c r="HZ40" s="238">
        <v>163.15587519886461</v>
      </c>
      <c r="IA40" s="238">
        <v>157.48493011998517</v>
      </c>
      <c r="IB40" s="238">
        <v>161.36249424139885</v>
      </c>
      <c r="IC40" s="238">
        <v>162.38127746405701</v>
      </c>
      <c r="ID40" s="238">
        <v>163.79214681342773</v>
      </c>
      <c r="IE40" s="238">
        <v>163.07137403049276</v>
      </c>
      <c r="IF40" s="238">
        <v>162.5542582307572</v>
      </c>
      <c r="IG40" s="238">
        <v>162.41917949451562</v>
      </c>
      <c r="IH40" s="238">
        <v>159.76776072508335</v>
      </c>
      <c r="II40" s="238">
        <v>163.25668935644728</v>
      </c>
      <c r="IJ40" s="238">
        <v>160.70514286660745</v>
      </c>
      <c r="IK40" s="238">
        <v>163.32563236195131</v>
      </c>
      <c r="IL40" s="238">
        <v>169.61730762203635</v>
      </c>
      <c r="IM40" s="252">
        <v>170.51116223714394</v>
      </c>
      <c r="IN40" s="252">
        <v>170.39648104591825</v>
      </c>
      <c r="IO40" s="252">
        <v>172.08314800834421</v>
      </c>
      <c r="IP40" s="252">
        <v>176.11614308666836</v>
      </c>
      <c r="IQ40" s="252">
        <v>174.09185947397845</v>
      </c>
      <c r="IR40" s="252">
        <v>197.28398952819742</v>
      </c>
      <c r="IS40" s="252">
        <v>195.18180888999299</v>
      </c>
      <c r="IT40" s="252">
        <v>191.82684642624039</v>
      </c>
    </row>
    <row r="41" spans="1:254" s="241" customFormat="1" x14ac:dyDescent="0.35">
      <c r="A41" s="257" t="s">
        <v>218</v>
      </c>
    </row>
    <row r="42" spans="1:254" s="241" customFormat="1" x14ac:dyDescent="0.35"/>
    <row r="43" spans="1:254" s="241" customFormat="1" x14ac:dyDescent="0.35"/>
    <row r="44" spans="1:254" s="241" customFormat="1" x14ac:dyDescent="0.35"/>
    <row r="45" spans="1:254" s="241" customFormat="1" x14ac:dyDescent="0.35"/>
    <row r="46" spans="1:254" s="241" customFormat="1" x14ac:dyDescent="0.35"/>
    <row r="47" spans="1:254" s="241" customFormat="1" x14ac:dyDescent="0.35"/>
    <row r="48" spans="1:254" s="241" customFormat="1" x14ac:dyDescent="0.35"/>
    <row r="49" s="241" customFormat="1" x14ac:dyDescent="0.35"/>
    <row r="50" s="241" customFormat="1" x14ac:dyDescent="0.35"/>
    <row r="51" s="241" customFormat="1" x14ac:dyDescent="0.35"/>
    <row r="52" s="241" customFormat="1" x14ac:dyDescent="0.35"/>
    <row r="53" s="241" customFormat="1" x14ac:dyDescent="0.35"/>
    <row r="54" s="241" customFormat="1" x14ac:dyDescent="0.35"/>
    <row r="55" s="241" customFormat="1" x14ac:dyDescent="0.35"/>
    <row r="56" s="241" customFormat="1" x14ac:dyDescent="0.35"/>
    <row r="57" s="241" customFormat="1" x14ac:dyDescent="0.35"/>
    <row r="58" s="241" customFormat="1" x14ac:dyDescent="0.35"/>
    <row r="59" s="241" customFormat="1" x14ac:dyDescent="0.35"/>
    <row r="60" s="241" customFormat="1" x14ac:dyDescent="0.35"/>
    <row r="61" s="241" customFormat="1" x14ac:dyDescent="0.35"/>
    <row r="62" s="241" customFormat="1" x14ac:dyDescent="0.35"/>
    <row r="63" s="241" customFormat="1" x14ac:dyDescent="0.35"/>
    <row r="64" s="241" customFormat="1" x14ac:dyDescent="0.35"/>
    <row r="65" s="241" customFormat="1" x14ac:dyDescent="0.35"/>
    <row r="66" s="241" customFormat="1" x14ac:dyDescent="0.35"/>
    <row r="67" s="241" customFormat="1" x14ac:dyDescent="0.35"/>
    <row r="68" s="241" customFormat="1" x14ac:dyDescent="0.35"/>
    <row r="69" s="241" customFormat="1" x14ac:dyDescent="0.35"/>
    <row r="70" s="241" customFormat="1" x14ac:dyDescent="0.35"/>
    <row r="71" s="241" customFormat="1" x14ac:dyDescent="0.35"/>
    <row r="72" s="241" customFormat="1" x14ac:dyDescent="0.35"/>
    <row r="73" s="241" customFormat="1" x14ac:dyDescent="0.35"/>
    <row r="74" s="241" customFormat="1" x14ac:dyDescent="0.35"/>
    <row r="75" s="241" customFormat="1" x14ac:dyDescent="0.35"/>
    <row r="76" s="241" customFormat="1" x14ac:dyDescent="0.35"/>
    <row r="77" s="241" customFormat="1" x14ac:dyDescent="0.35"/>
    <row r="78" s="241" customFormat="1" x14ac:dyDescent="0.35"/>
    <row r="79" s="241" customFormat="1" x14ac:dyDescent="0.35"/>
    <row r="80" s="241" customFormat="1" x14ac:dyDescent="0.35"/>
    <row r="81" s="241" customFormat="1" x14ac:dyDescent="0.35"/>
    <row r="82" s="241" customFormat="1" x14ac:dyDescent="0.35"/>
    <row r="83" s="241" customFormat="1" x14ac:dyDescent="0.35"/>
    <row r="84" s="241" customFormat="1" x14ac:dyDescent="0.35"/>
    <row r="85" s="241" customFormat="1" x14ac:dyDescent="0.35"/>
    <row r="86" s="241" customFormat="1" x14ac:dyDescent="0.35"/>
    <row r="87" s="241" customFormat="1" x14ac:dyDescent="0.35"/>
    <row r="88" s="241" customFormat="1" x14ac:dyDescent="0.35"/>
    <row r="89" s="241" customFormat="1" x14ac:dyDescent="0.35"/>
    <row r="90" s="241" customFormat="1" x14ac:dyDescent="0.35"/>
    <row r="91" s="241" customFormat="1" x14ac:dyDescent="0.35"/>
    <row r="92" s="241" customFormat="1" x14ac:dyDescent="0.35"/>
    <row r="93" s="241" customFormat="1" x14ac:dyDescent="0.35"/>
    <row r="94" s="241" customFormat="1" x14ac:dyDescent="0.35"/>
    <row r="95" s="241" customFormat="1" x14ac:dyDescent="0.35"/>
    <row r="96" s="241" customFormat="1" x14ac:dyDescent="0.35"/>
    <row r="97" s="241" customFormat="1" x14ac:dyDescent="0.35"/>
    <row r="98" s="241" customFormat="1" x14ac:dyDescent="0.35"/>
    <row r="99" s="241" customFormat="1" x14ac:dyDescent="0.35"/>
    <row r="100" s="241" customFormat="1" x14ac:dyDescent="0.35"/>
    <row r="101" s="241" customFormat="1" x14ac:dyDescent="0.35"/>
    <row r="102" s="241" customFormat="1" x14ac:dyDescent="0.35"/>
    <row r="103" s="241" customFormat="1" x14ac:dyDescent="0.35"/>
    <row r="104" s="241" customFormat="1" x14ac:dyDescent="0.35"/>
    <row r="105" s="241" customFormat="1" x14ac:dyDescent="0.35"/>
    <row r="106" s="241" customFormat="1" x14ac:dyDescent="0.35"/>
    <row r="107" s="241" customFormat="1" x14ac:dyDescent="0.35"/>
    <row r="108" s="241" customFormat="1" x14ac:dyDescent="0.35"/>
    <row r="109" s="241" customFormat="1" x14ac:dyDescent="0.35"/>
    <row r="110" s="241" customFormat="1" x14ac:dyDescent="0.35"/>
    <row r="111" s="241" customFormat="1" x14ac:dyDescent="0.35"/>
    <row r="112" s="241" customFormat="1" x14ac:dyDescent="0.35"/>
    <row r="113" s="241" customFormat="1" x14ac:dyDescent="0.35"/>
    <row r="114" s="241" customFormat="1" x14ac:dyDescent="0.35"/>
    <row r="115" s="241" customFormat="1" x14ac:dyDescent="0.35"/>
    <row r="116" s="241" customFormat="1" x14ac:dyDescent="0.35"/>
    <row r="117" s="241" customFormat="1" x14ac:dyDescent="0.35"/>
    <row r="118" s="241" customFormat="1" x14ac:dyDescent="0.35"/>
    <row r="119" s="241" customFormat="1" x14ac:dyDescent="0.35"/>
    <row r="120" s="241" customFormat="1" x14ac:dyDescent="0.35"/>
    <row r="121" s="241" customFormat="1" x14ac:dyDescent="0.35"/>
    <row r="122" s="241" customFormat="1" x14ac:dyDescent="0.35"/>
    <row r="123" s="241" customFormat="1" x14ac:dyDescent="0.35"/>
    <row r="124" s="241" customFormat="1" x14ac:dyDescent="0.35"/>
    <row r="125" s="241" customFormat="1" x14ac:dyDescent="0.35"/>
    <row r="126" s="241" customFormat="1" x14ac:dyDescent="0.35"/>
    <row r="127" s="241" customFormat="1" x14ac:dyDescent="0.35"/>
    <row r="128" s="241" customFormat="1" x14ac:dyDescent="0.35"/>
    <row r="129" s="241" customFormat="1" x14ac:dyDescent="0.35"/>
    <row r="130" s="241" customFormat="1" x14ac:dyDescent="0.35"/>
    <row r="131" s="241" customFormat="1" x14ac:dyDescent="0.35"/>
    <row r="132" s="241" customFormat="1" x14ac:dyDescent="0.35"/>
    <row r="133" s="241" customFormat="1" x14ac:dyDescent="0.35"/>
    <row r="134" s="241" customFormat="1" x14ac:dyDescent="0.35"/>
    <row r="135" s="241" customFormat="1" x14ac:dyDescent="0.35"/>
    <row r="136" s="241" customFormat="1" x14ac:dyDescent="0.35"/>
    <row r="137" s="241" customFormat="1" x14ac:dyDescent="0.35"/>
    <row r="138" s="241" customFormat="1" x14ac:dyDescent="0.35"/>
    <row r="139" s="241" customFormat="1" x14ac:dyDescent="0.35"/>
    <row r="140" s="241" customFormat="1" x14ac:dyDescent="0.35"/>
    <row r="141" s="241" customFormat="1" x14ac:dyDescent="0.35"/>
    <row r="142" s="241" customFormat="1" x14ac:dyDescent="0.35"/>
    <row r="143" s="241" customFormat="1" x14ac:dyDescent="0.35"/>
    <row r="144" s="241" customFormat="1" x14ac:dyDescent="0.35"/>
    <row r="145" s="241" customFormat="1" x14ac:dyDescent="0.35"/>
    <row r="146" s="241" customFormat="1" x14ac:dyDescent="0.35"/>
    <row r="147" s="241" customFormat="1" x14ac:dyDescent="0.35"/>
    <row r="148" s="241" customFormat="1" x14ac:dyDescent="0.35"/>
    <row r="149" s="241" customFormat="1" x14ac:dyDescent="0.35"/>
    <row r="150" s="241" customFormat="1" x14ac:dyDescent="0.35"/>
    <row r="151" s="241" customFormat="1" x14ac:dyDescent="0.35"/>
    <row r="152" s="241" customFormat="1" x14ac:dyDescent="0.35"/>
    <row r="153" s="241" customFormat="1" x14ac:dyDescent="0.35"/>
    <row r="154" s="241" customFormat="1" x14ac:dyDescent="0.35"/>
    <row r="155" s="241" customFormat="1" x14ac:dyDescent="0.35"/>
    <row r="156" s="241" customFormat="1" x14ac:dyDescent="0.35"/>
    <row r="157" s="241" customFormat="1" x14ac:dyDescent="0.35"/>
    <row r="158" s="241" customFormat="1" x14ac:dyDescent="0.35"/>
    <row r="159" s="241" customFormat="1" x14ac:dyDescent="0.35"/>
    <row r="160" s="241" customFormat="1" x14ac:dyDescent="0.35"/>
    <row r="161" s="241" customFormat="1" x14ac:dyDescent="0.35"/>
    <row r="162" s="241" customFormat="1" x14ac:dyDescent="0.35"/>
    <row r="163" s="241" customFormat="1" x14ac:dyDescent="0.35"/>
    <row r="164" s="241" customFormat="1" x14ac:dyDescent="0.35"/>
    <row r="165" s="241" customFormat="1" x14ac:dyDescent="0.35"/>
    <row r="166" s="241" customFormat="1" x14ac:dyDescent="0.35"/>
    <row r="167" s="241" customFormat="1" x14ac:dyDescent="0.35"/>
    <row r="168" s="241" customFormat="1" x14ac:dyDescent="0.35"/>
    <row r="169" s="241" customFormat="1" x14ac:dyDescent="0.35"/>
    <row r="170" s="241" customFormat="1" x14ac:dyDescent="0.35"/>
    <row r="171" s="241" customFormat="1" x14ac:dyDescent="0.35"/>
    <row r="172" s="241" customFormat="1" x14ac:dyDescent="0.3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L57"/>
  <sheetViews>
    <sheetView topLeftCell="A29" zoomScale="70" zoomScaleNormal="70" workbookViewId="0">
      <selection activeCell="B61" sqref="B61"/>
    </sheetView>
  </sheetViews>
  <sheetFormatPr defaultColWidth="11.453125" defaultRowHeight="12.5" x14ac:dyDescent="0.25"/>
  <cols>
    <col min="1" max="1" width="42.453125" style="1" customWidth="1"/>
    <col min="2" max="2" width="14.7265625" style="1" customWidth="1"/>
    <col min="3" max="3" width="12.7265625" style="1" customWidth="1"/>
    <col min="4" max="4" width="14.26953125" style="1" customWidth="1"/>
    <col min="5" max="5" width="14" style="1" customWidth="1"/>
    <col min="6" max="6" width="15.453125" style="27" bestFit="1" customWidth="1"/>
    <col min="7" max="7" width="13.7265625" style="1" customWidth="1"/>
    <col min="8" max="9" width="16.7265625" style="1" customWidth="1"/>
    <col min="10" max="10" width="15.7265625" style="1" customWidth="1"/>
    <col min="11" max="11" width="16.7265625" style="1" customWidth="1"/>
    <col min="12" max="16384" width="11.453125" style="1"/>
  </cols>
  <sheetData>
    <row r="1" spans="1:11" ht="21" customHeight="1" x14ac:dyDescent="0.25">
      <c r="A1" s="202" t="s">
        <v>32</v>
      </c>
      <c r="B1" s="202"/>
      <c r="C1" s="202"/>
      <c r="D1" s="202"/>
      <c r="E1" s="202"/>
      <c r="F1" s="202"/>
      <c r="G1" s="202"/>
      <c r="H1" s="201"/>
      <c r="I1" s="202"/>
      <c r="J1" s="202"/>
      <c r="K1" s="203"/>
    </row>
    <row r="2" spans="1:11" ht="21" customHeight="1" x14ac:dyDescent="0.25">
      <c r="A2" s="221" t="s">
        <v>33</v>
      </c>
      <c r="B2" s="221"/>
      <c r="C2" s="221"/>
      <c r="D2" s="221"/>
      <c r="E2" s="221"/>
      <c r="F2" s="221"/>
      <c r="G2" s="222"/>
      <c r="H2" s="223" t="s">
        <v>34</v>
      </c>
      <c r="I2" s="221"/>
      <c r="J2" s="221"/>
      <c r="K2" s="221"/>
    </row>
    <row r="3" spans="1:11" ht="13.5" x14ac:dyDescent="0.3">
      <c r="A3" s="34" t="s">
        <v>35</v>
      </c>
      <c r="B3" s="37">
        <v>2016</v>
      </c>
      <c r="C3" s="37">
        <v>2017</v>
      </c>
      <c r="D3" s="37">
        <v>2018</v>
      </c>
      <c r="E3" s="37">
        <v>2019</v>
      </c>
      <c r="F3" s="116" t="s">
        <v>36</v>
      </c>
      <c r="G3" s="116" t="s">
        <v>220</v>
      </c>
      <c r="H3" s="148">
        <v>2018</v>
      </c>
      <c r="I3" s="37">
        <v>2019</v>
      </c>
      <c r="J3" s="116" t="s">
        <v>36</v>
      </c>
      <c r="K3" s="116" t="s">
        <v>220</v>
      </c>
    </row>
    <row r="4" spans="1:11" ht="13.5" x14ac:dyDescent="0.3">
      <c r="A4" s="293" t="s">
        <v>37</v>
      </c>
      <c r="B4" s="78">
        <v>29649.397048699531</v>
      </c>
      <c r="C4" s="78">
        <v>30344.764810747991</v>
      </c>
      <c r="D4" s="78">
        <v>25732.097134319989</v>
      </c>
      <c r="E4" s="78">
        <v>27538.238925279999</v>
      </c>
      <c r="F4" s="78">
        <v>34451.486780300002</v>
      </c>
      <c r="G4" s="78">
        <v>37185.754574420003</v>
      </c>
      <c r="H4" s="149">
        <v>23694.742612419999</v>
      </c>
      <c r="I4" s="224">
        <v>24588.321300212909</v>
      </c>
      <c r="J4" s="224">
        <v>31323.498459875598</v>
      </c>
      <c r="K4" s="224">
        <v>33916.429546958432</v>
      </c>
    </row>
    <row r="5" spans="1:11" ht="13.5" x14ac:dyDescent="0.3">
      <c r="A5" s="300" t="s">
        <v>38</v>
      </c>
      <c r="B5" s="96">
        <v>204.096068</v>
      </c>
      <c r="C5" s="96">
        <v>188.21595199999999</v>
      </c>
      <c r="D5" s="96">
        <v>181.870373</v>
      </c>
      <c r="E5" s="96">
        <v>124.24859600000001</v>
      </c>
      <c r="F5" s="96">
        <v>137.725875</v>
      </c>
      <c r="G5" s="96">
        <v>149.28613100000001</v>
      </c>
      <c r="H5" s="150">
        <v>96.236465240000001</v>
      </c>
      <c r="I5" s="96">
        <v>124.24859549999999</v>
      </c>
      <c r="J5" s="96">
        <v>137.7258745</v>
      </c>
      <c r="K5" s="96">
        <v>149.28613050000001</v>
      </c>
    </row>
    <row r="6" spans="1:11" ht="13.5" x14ac:dyDescent="0.3">
      <c r="A6" s="279" t="s">
        <v>39</v>
      </c>
      <c r="B6" s="41">
        <v>0</v>
      </c>
      <c r="C6" s="41">
        <v>0</v>
      </c>
      <c r="D6" s="41">
        <v>2055.0830121199997</v>
      </c>
      <c r="E6" s="96">
        <v>5357.9712900000004</v>
      </c>
      <c r="F6" s="96">
        <v>5535.6654129999997</v>
      </c>
      <c r="G6" s="96">
        <v>5511.3465310000001</v>
      </c>
      <c r="H6" s="150">
        <v>2054.9799119999998</v>
      </c>
      <c r="I6" s="96">
        <v>4772.3315948952204</v>
      </c>
      <c r="J6" s="96">
        <v>4902.6390384799297</v>
      </c>
      <c r="K6" s="96">
        <v>4882.3805347903499</v>
      </c>
    </row>
    <row r="7" spans="1:11" ht="14.25" customHeight="1" x14ac:dyDescent="0.3">
      <c r="A7" s="279" t="s">
        <v>40</v>
      </c>
      <c r="B7" s="41">
        <v>22932.511241323456</v>
      </c>
      <c r="C7" s="41">
        <v>29504.067272901866</v>
      </c>
      <c r="D7" s="41">
        <v>29377.1961269413</v>
      </c>
      <c r="E7" s="96">
        <v>28253.646643259999</v>
      </c>
      <c r="F7" s="96">
        <v>31220.785211400002</v>
      </c>
      <c r="G7" s="96">
        <v>32421.484847020001</v>
      </c>
      <c r="H7" s="150">
        <v>21478.27239315</v>
      </c>
      <c r="I7" s="96">
        <v>20079.747633794927</v>
      </c>
      <c r="J7" s="96">
        <v>23068.021750228072</v>
      </c>
      <c r="K7" s="96">
        <v>22981.056700960173</v>
      </c>
    </row>
    <row r="8" spans="1:11" ht="13.5" customHeight="1" x14ac:dyDescent="0.3">
      <c r="A8" s="279" t="s">
        <v>41</v>
      </c>
      <c r="B8" s="41">
        <v>976.66222889999995</v>
      </c>
      <c r="C8" s="41">
        <v>1169.0174145000001</v>
      </c>
      <c r="D8" s="41">
        <v>693.91916509999999</v>
      </c>
      <c r="E8" s="96">
        <v>586.51919029999999</v>
      </c>
      <c r="F8" s="96">
        <v>319.24204129999998</v>
      </c>
      <c r="G8" s="96">
        <v>343.61716630000001</v>
      </c>
      <c r="H8" s="150">
        <v>693.91916530000003</v>
      </c>
      <c r="I8" s="96">
        <v>586.51919072999999</v>
      </c>
      <c r="J8" s="96">
        <v>319.24204132</v>
      </c>
      <c r="K8" s="96">
        <v>343.61716625000003</v>
      </c>
    </row>
    <row r="9" spans="1:11" ht="12.75" customHeight="1" x14ac:dyDescent="0.3">
      <c r="A9" s="279" t="s">
        <v>42</v>
      </c>
      <c r="B9" s="41">
        <v>25587.120531805602</v>
      </c>
      <c r="C9" s="41">
        <v>31017.851568010057</v>
      </c>
      <c r="D9" s="41">
        <v>24581.794160739042</v>
      </c>
      <c r="E9" s="96">
        <v>22884.154476809999</v>
      </c>
      <c r="F9" s="96">
        <v>20232.409634970001</v>
      </c>
      <c r="G9" s="96">
        <v>21230.56588849</v>
      </c>
      <c r="H9" s="150">
        <v>21626.642323707227</v>
      </c>
      <c r="I9" s="96">
        <v>20676.610646852419</v>
      </c>
      <c r="J9" s="96">
        <v>17839.283124220943</v>
      </c>
      <c r="K9" s="96">
        <v>18724.942726177433</v>
      </c>
    </row>
    <row r="10" spans="1:11" ht="13.5" x14ac:dyDescent="0.3">
      <c r="A10" s="279" t="s">
        <v>43</v>
      </c>
      <c r="B10" s="41">
        <v>9614.8520363533989</v>
      </c>
      <c r="C10" s="41">
        <v>11695.865877658889</v>
      </c>
      <c r="D10" s="41">
        <v>9116.0579046046387</v>
      </c>
      <c r="E10" s="96">
        <v>8973.6737574700001</v>
      </c>
      <c r="F10" s="96">
        <v>7111.2974417300002</v>
      </c>
      <c r="G10" s="96">
        <v>7635.4039389700001</v>
      </c>
      <c r="H10" s="150">
        <v>8447.3405634699993</v>
      </c>
      <c r="I10" s="96">
        <v>8252.1007902002912</v>
      </c>
      <c r="J10" s="96">
        <v>6160.7397231900004</v>
      </c>
      <c r="K10" s="96">
        <v>6618.96902529</v>
      </c>
    </row>
    <row r="11" spans="1:11" ht="13.5" x14ac:dyDescent="0.3">
      <c r="A11" s="279" t="s">
        <v>44</v>
      </c>
      <c r="B11" s="41">
        <v>189281.06854752294</v>
      </c>
      <c r="C11" s="41">
        <v>204626.87076999948</v>
      </c>
      <c r="D11" s="41">
        <v>192922.15149406882</v>
      </c>
      <c r="E11" s="96">
        <v>263084.88248060882</v>
      </c>
      <c r="F11" s="96">
        <v>281034.48080820695</v>
      </c>
      <c r="G11" s="96">
        <v>287828.24579154159</v>
      </c>
      <c r="H11" s="150">
        <v>166888.7604361561</v>
      </c>
      <c r="I11" s="96">
        <v>214056.73575801455</v>
      </c>
      <c r="J11" s="96">
        <v>227119.74488122761</v>
      </c>
      <c r="K11" s="96">
        <v>233992.3844750518</v>
      </c>
    </row>
    <row r="12" spans="1:11" ht="13.5" x14ac:dyDescent="0.3">
      <c r="A12" s="279" t="s">
        <v>45</v>
      </c>
      <c r="B12" s="41">
        <v>762.34983199999999</v>
      </c>
      <c r="C12" s="41">
        <v>965.78345339999998</v>
      </c>
      <c r="D12" s="41">
        <v>771.98947090000001</v>
      </c>
      <c r="E12" s="96">
        <v>819.12551670000005</v>
      </c>
      <c r="F12" s="96">
        <v>824.84983190000003</v>
      </c>
      <c r="G12" s="96">
        <v>820.43539290000001</v>
      </c>
      <c r="H12" s="150">
        <v>771.98947090000001</v>
      </c>
      <c r="I12" s="96">
        <v>819.12551671999995</v>
      </c>
      <c r="J12" s="96">
        <v>824.84983190000003</v>
      </c>
      <c r="K12" s="96">
        <v>820.43539286999999</v>
      </c>
    </row>
    <row r="13" spans="1:11" ht="13.5" x14ac:dyDescent="0.3">
      <c r="A13" s="279" t="s">
        <v>46</v>
      </c>
      <c r="B13" s="41">
        <v>787.65689479999992</v>
      </c>
      <c r="C13" s="41">
        <v>1080.5240759999999</v>
      </c>
      <c r="D13" s="41">
        <v>1090.1512620000001</v>
      </c>
      <c r="E13" s="96">
        <v>1543.1</v>
      </c>
      <c r="F13" s="96">
        <v>2383.5518870000001</v>
      </c>
      <c r="G13" s="96">
        <v>2483.249045</v>
      </c>
      <c r="H13" s="150">
        <v>1090.1512620000001</v>
      </c>
      <c r="I13" s="96">
        <v>1543.09999995</v>
      </c>
      <c r="J13" s="96">
        <v>2383.5518870000001</v>
      </c>
      <c r="K13" s="96">
        <v>2483.2490447700002</v>
      </c>
    </row>
    <row r="14" spans="1:11" ht="13.5" x14ac:dyDescent="0.3">
      <c r="A14" s="279" t="s">
        <v>47</v>
      </c>
      <c r="B14" s="41">
        <v>4788.1763092644906</v>
      </c>
      <c r="C14" s="41">
        <v>5744.7136534276997</v>
      </c>
      <c r="D14" s="41">
        <v>4570.1298372220999</v>
      </c>
      <c r="E14" s="96">
        <v>3092.1102998599999</v>
      </c>
      <c r="F14" s="96">
        <v>2449.3117570700001</v>
      </c>
      <c r="G14" s="96">
        <v>1920.7278495400001</v>
      </c>
      <c r="H14" s="150">
        <v>2657.2098031599999</v>
      </c>
      <c r="I14" s="96">
        <v>2621.8068712205313</v>
      </c>
      <c r="J14" s="96">
        <v>2119.1037222325317</v>
      </c>
      <c r="K14" s="96">
        <v>1580.6774446142892</v>
      </c>
    </row>
    <row r="15" spans="1:11" ht="13.5" x14ac:dyDescent="0.3">
      <c r="A15" s="279" t="s">
        <v>48</v>
      </c>
      <c r="B15" s="41">
        <v>979.14951020000001</v>
      </c>
      <c r="C15" s="41">
        <v>1028.0822926000001</v>
      </c>
      <c r="D15" s="41">
        <v>760.13523099999998</v>
      </c>
      <c r="E15" s="96">
        <v>735.09034429999997</v>
      </c>
      <c r="F15" s="96">
        <v>636.17765299999996</v>
      </c>
      <c r="G15" s="96">
        <v>670.76379829999996</v>
      </c>
      <c r="H15" s="150">
        <v>760.13523099999998</v>
      </c>
      <c r="I15" s="96">
        <v>735.09034430999998</v>
      </c>
      <c r="J15" s="96">
        <v>636.17765299999996</v>
      </c>
      <c r="K15" s="96">
        <v>670.76379828999995</v>
      </c>
    </row>
    <row r="16" spans="1:11" ht="13.5" x14ac:dyDescent="0.3">
      <c r="A16" s="279" t="s">
        <v>49</v>
      </c>
      <c r="B16" s="41">
        <v>321.24304866</v>
      </c>
      <c r="C16" s="41">
        <v>920.31688339999994</v>
      </c>
      <c r="D16" s="41">
        <v>520.23334280000006</v>
      </c>
      <c r="E16" s="96">
        <v>1925.780199</v>
      </c>
      <c r="F16" s="96">
        <v>3375.24053</v>
      </c>
      <c r="G16" s="96">
        <v>3763.3297940000002</v>
      </c>
      <c r="H16" s="150">
        <v>520.23334279999995</v>
      </c>
      <c r="I16" s="96">
        <v>1914.7353330999999</v>
      </c>
      <c r="J16" s="96">
        <v>3346.7334409999999</v>
      </c>
      <c r="K16" s="96">
        <v>3733.7525139999998</v>
      </c>
    </row>
    <row r="17" spans="1:11" ht="13.5" x14ac:dyDescent="0.3">
      <c r="A17" s="279" t="s">
        <v>50</v>
      </c>
      <c r="B17" s="41">
        <v>478.24029138999998</v>
      </c>
      <c r="C17" s="41">
        <v>451.30888898000001</v>
      </c>
      <c r="D17" s="41">
        <v>321.82317397000003</v>
      </c>
      <c r="E17" s="96">
        <v>163.05673909999999</v>
      </c>
      <c r="F17" s="96">
        <v>110.5221205</v>
      </c>
      <c r="G17" s="96">
        <v>133.31107489999999</v>
      </c>
      <c r="H17" s="150">
        <v>321.82317397000003</v>
      </c>
      <c r="I17" s="96">
        <v>163.05673906999999</v>
      </c>
      <c r="J17" s="96">
        <v>110.52212048</v>
      </c>
      <c r="K17" s="96">
        <v>133.31107489999999</v>
      </c>
    </row>
    <row r="18" spans="1:11" ht="13.5" x14ac:dyDescent="0.3">
      <c r="A18" s="279" t="s">
        <v>51</v>
      </c>
      <c r="B18" s="41">
        <v>29912.21234611535</v>
      </c>
      <c r="C18" s="41">
        <v>24114.326049493822</v>
      </c>
      <c r="D18" s="41">
        <v>22244.184005001673</v>
      </c>
      <c r="E18" s="96">
        <v>25043.488422670001</v>
      </c>
      <c r="F18" s="96">
        <v>25972.383725740001</v>
      </c>
      <c r="G18" s="96">
        <v>25123.392460719999</v>
      </c>
      <c r="H18" s="150">
        <v>17718.047058100459</v>
      </c>
      <c r="I18" s="96">
        <v>22087.760878269935</v>
      </c>
      <c r="J18" s="96">
        <v>22792.461045396394</v>
      </c>
      <c r="K18" s="96">
        <v>21860.05883964269</v>
      </c>
    </row>
    <row r="19" spans="1:11" ht="13.5" customHeight="1" x14ac:dyDescent="0.3">
      <c r="A19" s="279" t="s">
        <v>52</v>
      </c>
      <c r="B19" s="41">
        <v>1730.7652769706099</v>
      </c>
      <c r="C19" s="41">
        <v>1085.9841365203599</v>
      </c>
      <c r="D19" s="41">
        <v>797.66117890470002</v>
      </c>
      <c r="E19" s="96">
        <v>755.99160710000001</v>
      </c>
      <c r="F19" s="96">
        <v>1239.8249189000001</v>
      </c>
      <c r="G19" s="96">
        <v>1367.0712263</v>
      </c>
      <c r="H19" s="150">
        <v>796.77982922000001</v>
      </c>
      <c r="I19" s="96">
        <v>754.10416850437502</v>
      </c>
      <c r="J19" s="96">
        <v>1238.57593086212</v>
      </c>
      <c r="K19" s="96">
        <v>1365.778281637871</v>
      </c>
    </row>
    <row r="20" spans="1:11" ht="13.5" customHeight="1" x14ac:dyDescent="0.3">
      <c r="A20" s="279" t="s">
        <v>53</v>
      </c>
      <c r="B20" s="41">
        <v>1704.0820847299999</v>
      </c>
      <c r="C20" s="41">
        <v>1839.18310107</v>
      </c>
      <c r="D20" s="41">
        <v>1196.74128245</v>
      </c>
      <c r="E20" s="96">
        <v>443.02495800000003</v>
      </c>
      <c r="F20" s="96">
        <v>365.4550031</v>
      </c>
      <c r="G20" s="96">
        <v>383.96658619999999</v>
      </c>
      <c r="H20" s="150">
        <v>1196.74128245</v>
      </c>
      <c r="I20" s="96">
        <v>443.02495801999999</v>
      </c>
      <c r="J20" s="96">
        <v>365.45500312000001</v>
      </c>
      <c r="K20" s="96">
        <v>231.60564915</v>
      </c>
    </row>
    <row r="21" spans="1:11" ht="13.5" x14ac:dyDescent="0.3">
      <c r="A21" s="279" t="s">
        <v>54</v>
      </c>
      <c r="B21" s="41">
        <v>776.93547765999995</v>
      </c>
      <c r="C21" s="41">
        <v>701.90005188999999</v>
      </c>
      <c r="D21" s="41">
        <v>469.05413435000003</v>
      </c>
      <c r="E21" s="96">
        <v>463.3655928</v>
      </c>
      <c r="F21" s="96">
        <v>207.85516150000001</v>
      </c>
      <c r="G21" s="96">
        <v>231.60564919999999</v>
      </c>
      <c r="H21" s="150">
        <v>469.05413435000003</v>
      </c>
      <c r="I21" s="96">
        <v>463.36559276999998</v>
      </c>
      <c r="J21" s="96">
        <v>207.85516150000001</v>
      </c>
      <c r="K21" s="96">
        <v>383.96658615000001</v>
      </c>
    </row>
    <row r="22" spans="1:11" ht="13.5" x14ac:dyDescent="0.3">
      <c r="A22" s="279" t="s">
        <v>55</v>
      </c>
      <c r="B22" s="41">
        <v>5339.8091838500004</v>
      </c>
      <c r="C22" s="41">
        <v>17247.505930306241</v>
      </c>
      <c r="D22" s="41">
        <v>18916.19626892899</v>
      </c>
      <c r="E22" s="96">
        <v>28537.994754020001</v>
      </c>
      <c r="F22" s="96">
        <v>32923.163026089998</v>
      </c>
      <c r="G22" s="96">
        <v>34229.732990509998</v>
      </c>
      <c r="H22" s="150">
        <v>18779.379264030002</v>
      </c>
      <c r="I22" s="96">
        <v>28181.832011059356</v>
      </c>
      <c r="J22" s="96">
        <v>32923.163025604503</v>
      </c>
      <c r="K22" s="96">
        <v>34229.732990286946</v>
      </c>
    </row>
    <row r="23" spans="1:11" ht="14.25" customHeight="1" x14ac:dyDescent="0.3">
      <c r="A23" s="280" t="s">
        <v>56</v>
      </c>
      <c r="B23" s="38">
        <v>296176.9309095458</v>
      </c>
      <c r="C23" s="38">
        <v>333381.51737215847</v>
      </c>
      <c r="D23" s="38">
        <v>310586.37142410123</v>
      </c>
      <c r="E23" s="38">
        <v>392787.22486799886</v>
      </c>
      <c r="F23" s="78">
        <v>416079.94204040687</v>
      </c>
      <c r="G23" s="78">
        <v>426247.53616189153</v>
      </c>
      <c r="H23" s="151">
        <v>266367.69511100382</v>
      </c>
      <c r="I23" s="225">
        <v>328275.29662298149</v>
      </c>
      <c r="J23" s="78">
        <v>346495.84525526204</v>
      </c>
      <c r="K23" s="78">
        <v>355185.96837533155</v>
      </c>
    </row>
    <row r="24" spans="1:11" ht="13.5" x14ac:dyDescent="0.3">
      <c r="A24" s="279" t="s">
        <v>57</v>
      </c>
      <c r="B24" s="41">
        <v>36902.803272877194</v>
      </c>
      <c r="C24" s="41">
        <v>46594.270123670118</v>
      </c>
      <c r="D24" s="41">
        <v>50509.258105218461</v>
      </c>
      <c r="E24" s="96">
        <v>46053.255180220003</v>
      </c>
      <c r="F24" s="96">
        <v>47210.50786143</v>
      </c>
      <c r="G24" s="96">
        <v>46653.707166870001</v>
      </c>
      <c r="H24" s="150">
        <v>48560.446580950003</v>
      </c>
      <c r="I24" s="96">
        <v>44176.840059292706</v>
      </c>
      <c r="J24" s="96">
        <v>45182.707357186518</v>
      </c>
      <c r="K24" s="117">
        <v>44537.478282653443</v>
      </c>
    </row>
    <row r="25" spans="1:11" ht="13.5" x14ac:dyDescent="0.3">
      <c r="A25" s="279" t="s">
        <v>58</v>
      </c>
      <c r="B25" s="41">
        <v>40681.535637174216</v>
      </c>
      <c r="C25" s="41">
        <v>46090.901497428138</v>
      </c>
      <c r="D25" s="41">
        <v>47776.862313575897</v>
      </c>
      <c r="E25" s="96">
        <v>49140.187179569999</v>
      </c>
      <c r="F25" s="96">
        <v>48342.335620569997</v>
      </c>
      <c r="G25" s="96">
        <v>49229.197408959997</v>
      </c>
      <c r="H25" s="150">
        <v>34083.91134423</v>
      </c>
      <c r="I25" s="96">
        <v>32806.875301812252</v>
      </c>
      <c r="J25" s="96">
        <v>29763.55626944247</v>
      </c>
      <c r="K25" s="117">
        <v>30287.00942899202</v>
      </c>
    </row>
    <row r="26" spans="1:11" ht="13.5" x14ac:dyDescent="0.3">
      <c r="A26" s="279" t="s">
        <v>59</v>
      </c>
      <c r="B26" s="41">
        <v>95515.473766171242</v>
      </c>
      <c r="C26" s="41">
        <v>108231.89396151539</v>
      </c>
      <c r="D26" s="41">
        <v>100314.4378403381</v>
      </c>
      <c r="E26" s="96">
        <v>109655.85696053</v>
      </c>
      <c r="F26" s="96">
        <v>108313.70816569999</v>
      </c>
      <c r="G26" s="96">
        <v>107824.13065331</v>
      </c>
      <c r="H26" s="150">
        <v>97263.399613729998</v>
      </c>
      <c r="I26" s="96">
        <v>103846.40120083137</v>
      </c>
      <c r="J26" s="96">
        <v>102385.72225060292</v>
      </c>
      <c r="K26" s="117">
        <v>102042.56293702152</v>
      </c>
    </row>
    <row r="27" spans="1:11" ht="13.5" x14ac:dyDescent="0.3">
      <c r="A27" s="279" t="s">
        <v>60</v>
      </c>
      <c r="B27" s="41">
        <v>130.68077940000001</v>
      </c>
      <c r="C27" s="41">
        <v>127.71189790000001</v>
      </c>
      <c r="D27" s="41">
        <v>127.4289196</v>
      </c>
      <c r="E27" s="96">
        <v>129.22292379999999</v>
      </c>
      <c r="F27" s="96">
        <v>125.7071029</v>
      </c>
      <c r="G27" s="96">
        <v>125.4710767</v>
      </c>
      <c r="H27" s="150">
        <v>127.4289196</v>
      </c>
      <c r="I27" s="96">
        <v>129.22292383999999</v>
      </c>
      <c r="J27" s="96">
        <v>125.7071029</v>
      </c>
      <c r="K27" s="117">
        <v>125.47107672999999</v>
      </c>
    </row>
    <row r="28" spans="1:11" ht="13.5" x14ac:dyDescent="0.3">
      <c r="A28" s="280" t="s">
        <v>61</v>
      </c>
      <c r="B28" s="38">
        <v>173230.49345562264</v>
      </c>
      <c r="C28" s="38">
        <v>201044.77748051364</v>
      </c>
      <c r="D28" s="38">
        <v>198727.98717873247</v>
      </c>
      <c r="E28" s="38">
        <v>204978.52224412002</v>
      </c>
      <c r="F28" s="78">
        <v>203992.25875059998</v>
      </c>
      <c r="G28" s="78">
        <v>203832.50630584001</v>
      </c>
      <c r="H28" s="151">
        <v>180035.18645851</v>
      </c>
      <c r="I28" s="225">
        <v>180959.33948577632</v>
      </c>
      <c r="J28" s="78">
        <v>177457.69298013192</v>
      </c>
      <c r="K28" s="78">
        <v>176992.52172539697</v>
      </c>
    </row>
    <row r="29" spans="1:11" ht="13.5" x14ac:dyDescent="0.3">
      <c r="A29" s="279" t="s">
        <v>62</v>
      </c>
      <c r="B29" s="41">
        <v>30828.654876312481</v>
      </c>
      <c r="C29" s="41">
        <v>23298.093128745684</v>
      </c>
      <c r="D29" s="41">
        <v>25763.963545629431</v>
      </c>
      <c r="E29" s="96">
        <v>29659.776844783304</v>
      </c>
      <c r="F29" s="96">
        <v>37895.442461242907</v>
      </c>
      <c r="G29" s="96">
        <v>38383.439107320468</v>
      </c>
      <c r="H29" s="150">
        <v>24876.391152486343</v>
      </c>
      <c r="I29" s="96">
        <v>27828.029274407585</v>
      </c>
      <c r="J29" s="96">
        <v>33835.070472398984</v>
      </c>
      <c r="K29" s="117">
        <v>34301.074075753138</v>
      </c>
    </row>
    <row r="30" spans="1:11" ht="13.5" x14ac:dyDescent="0.3">
      <c r="A30" s="279" t="s">
        <v>63</v>
      </c>
      <c r="B30" s="41">
        <v>53330.9540631864</v>
      </c>
      <c r="C30" s="41">
        <v>43164.183102371724</v>
      </c>
      <c r="D30" s="41">
        <v>34062.930128084306</v>
      </c>
      <c r="E30" s="96">
        <v>39310.387005132077</v>
      </c>
      <c r="F30" s="96">
        <v>47596.18443025474</v>
      </c>
      <c r="G30" s="96">
        <v>48039.171722131643</v>
      </c>
      <c r="H30" s="150">
        <v>28687.974877395758</v>
      </c>
      <c r="I30" s="96">
        <v>32646.167079461829</v>
      </c>
      <c r="J30" s="96">
        <v>39791.974339711174</v>
      </c>
      <c r="K30" s="117">
        <v>40134.513074492585</v>
      </c>
    </row>
    <row r="31" spans="1:11" ht="13.5" x14ac:dyDescent="0.3">
      <c r="A31" s="279" t="s">
        <v>64</v>
      </c>
      <c r="B31" s="41">
        <v>57386.494274538512</v>
      </c>
      <c r="C31" s="41">
        <v>51190.584191600901</v>
      </c>
      <c r="D31" s="41">
        <v>55385.815415901365</v>
      </c>
      <c r="E31" s="96">
        <v>60740.19801420861</v>
      </c>
      <c r="F31" s="96">
        <v>60257.991642200002</v>
      </c>
      <c r="G31" s="96">
        <v>61088.744960689357</v>
      </c>
      <c r="H31" s="150">
        <v>45383.598510810589</v>
      </c>
      <c r="I31" s="96">
        <v>48033.46949472939</v>
      </c>
      <c r="J31" s="96">
        <v>48196.431789880349</v>
      </c>
      <c r="K31" s="117">
        <v>48822.465211242168</v>
      </c>
    </row>
    <row r="32" spans="1:11" ht="13.5" x14ac:dyDescent="0.3">
      <c r="A32" s="279" t="s">
        <v>65</v>
      </c>
      <c r="B32" s="41">
        <v>65579.227614899995</v>
      </c>
      <c r="C32" s="41">
        <v>63514.008564489995</v>
      </c>
      <c r="D32" s="41">
        <v>57427.22989871</v>
      </c>
      <c r="E32" s="96">
        <v>61367.281042299997</v>
      </c>
      <c r="F32" s="96">
        <v>62221.39834978</v>
      </c>
      <c r="G32" s="96">
        <v>63829.64511446</v>
      </c>
      <c r="H32" s="150">
        <v>53311.75002372</v>
      </c>
      <c r="I32" s="96">
        <v>56937.148536699999</v>
      </c>
      <c r="J32" s="96">
        <v>57347.83672223895</v>
      </c>
      <c r="K32" s="117">
        <v>58933.81025978714</v>
      </c>
    </row>
    <row r="33" spans="1:12" ht="13.5" x14ac:dyDescent="0.3">
      <c r="A33" s="279" t="s">
        <v>66</v>
      </c>
      <c r="B33" s="41">
        <v>5976.2228036725992</v>
      </c>
      <c r="C33" s="41">
        <v>6618.8976753160105</v>
      </c>
      <c r="D33" s="41">
        <v>5390.8702034701791</v>
      </c>
      <c r="E33" s="96">
        <v>4092.43416286</v>
      </c>
      <c r="F33" s="96">
        <v>4069.09500699</v>
      </c>
      <c r="G33" s="96">
        <v>4296.9155615</v>
      </c>
      <c r="H33" s="150">
        <v>4626.2834227000003</v>
      </c>
      <c r="I33" s="96">
        <v>3759.4114644299998</v>
      </c>
      <c r="J33" s="96">
        <v>3822.8108706399998</v>
      </c>
      <c r="K33" s="117">
        <v>4048.83747004</v>
      </c>
      <c r="L33" s="274"/>
    </row>
    <row r="34" spans="1:12" ht="13.5" x14ac:dyDescent="0.3">
      <c r="A34" s="279" t="s">
        <v>67</v>
      </c>
      <c r="B34" s="41">
        <v>3787.8135767499998</v>
      </c>
      <c r="C34" s="41">
        <v>12607.141665620002</v>
      </c>
      <c r="D34" s="41">
        <v>11545.958064500001</v>
      </c>
      <c r="E34" s="96">
        <v>13161.48452969</v>
      </c>
      <c r="F34" s="96">
        <v>13972.5267707</v>
      </c>
      <c r="G34" s="96">
        <v>14091.15873082</v>
      </c>
      <c r="H34" s="150">
        <v>10141.403297950001</v>
      </c>
      <c r="I34" s="96">
        <v>11883.47572654</v>
      </c>
      <c r="J34" s="96">
        <v>12672.21314023</v>
      </c>
      <c r="K34" s="117">
        <v>12773.5438448</v>
      </c>
      <c r="L34" s="274"/>
    </row>
    <row r="35" spans="1:12" ht="14.25" customHeight="1" x14ac:dyDescent="0.3">
      <c r="A35" s="280" t="s">
        <v>68</v>
      </c>
      <c r="B35" s="38">
        <v>216889.36720936</v>
      </c>
      <c r="C35" s="38">
        <v>200392.90832814432</v>
      </c>
      <c r="D35" s="38">
        <v>189576.76725629528</v>
      </c>
      <c r="E35" s="38">
        <v>208331.56159897399</v>
      </c>
      <c r="F35" s="78">
        <v>226012.63866116767</v>
      </c>
      <c r="G35" s="78">
        <v>229729.07519692148</v>
      </c>
      <c r="H35" s="151">
        <v>167027.40128506269</v>
      </c>
      <c r="I35" s="225">
        <v>181087.70157626882</v>
      </c>
      <c r="J35" s="78">
        <v>195666.33733509947</v>
      </c>
      <c r="K35" s="78">
        <v>199014.24393611503</v>
      </c>
      <c r="L35" s="274"/>
    </row>
    <row r="36" spans="1:12" ht="12" customHeight="1" x14ac:dyDescent="0.3">
      <c r="A36" s="281" t="s">
        <v>69</v>
      </c>
      <c r="B36" s="39">
        <v>322.99312300000003</v>
      </c>
      <c r="C36" s="39">
        <v>271.805767</v>
      </c>
      <c r="D36" s="39">
        <v>246.08536699999999</v>
      </c>
      <c r="E36" s="39">
        <v>247.21016599999999</v>
      </c>
      <c r="F36" s="38">
        <v>0</v>
      </c>
      <c r="G36" s="38">
        <v>0</v>
      </c>
      <c r="H36" s="149">
        <v>246.0853669</v>
      </c>
      <c r="I36" s="224">
        <v>247.2101663</v>
      </c>
      <c r="J36" s="224">
        <v>0</v>
      </c>
      <c r="K36" s="224">
        <v>0</v>
      </c>
      <c r="L36" s="274"/>
    </row>
    <row r="37" spans="1:12" ht="13.5" x14ac:dyDescent="0.3">
      <c r="A37" s="282" t="s">
        <v>70</v>
      </c>
      <c r="B37" s="39">
        <v>560.51449100000002</v>
      </c>
      <c r="C37" s="39">
        <v>8656.4534873499997</v>
      </c>
      <c r="D37" s="39">
        <v>8707.7706460000009</v>
      </c>
      <c r="E37" s="39">
        <v>8965.0111262699993</v>
      </c>
      <c r="F37" s="39">
        <v>9775.78794027</v>
      </c>
      <c r="G37" s="39">
        <v>10082.542821069999</v>
      </c>
      <c r="H37" s="149">
        <v>8186.2935409600004</v>
      </c>
      <c r="I37" s="224">
        <v>8487.4087947900007</v>
      </c>
      <c r="J37" s="224">
        <v>9775.7879399899994</v>
      </c>
      <c r="K37" s="224">
        <v>10082.54282133</v>
      </c>
      <c r="L37" s="274"/>
    </row>
    <row r="38" spans="1:12" ht="12" customHeight="1" x14ac:dyDescent="0.3">
      <c r="A38" s="287" t="s">
        <v>71</v>
      </c>
      <c r="B38" s="41"/>
      <c r="C38" s="41"/>
      <c r="D38" s="41">
        <v>67232.634657325223</v>
      </c>
      <c r="E38" s="96">
        <v>87516.020130238365</v>
      </c>
      <c r="F38" s="96">
        <v>98272.02192557411</v>
      </c>
      <c r="G38" s="96">
        <v>101154.50999116227</v>
      </c>
      <c r="H38" s="150">
        <v>62776.163754909998</v>
      </c>
      <c r="I38" s="96">
        <v>81555.327345612619</v>
      </c>
      <c r="J38" s="96">
        <v>91534.753132569196</v>
      </c>
      <c r="K38" s="117">
        <v>94305.201709216359</v>
      </c>
      <c r="L38" s="274"/>
    </row>
    <row r="39" spans="1:12" ht="12" customHeight="1" x14ac:dyDescent="0.3">
      <c r="A39" s="287" t="s">
        <v>72</v>
      </c>
      <c r="B39" s="41"/>
      <c r="C39" s="41"/>
      <c r="D39" s="41">
        <v>14572.519590095109</v>
      </c>
      <c r="E39" s="96">
        <v>16490.628590920001</v>
      </c>
      <c r="F39" s="96">
        <v>24268.997246800001</v>
      </c>
      <c r="G39" s="96">
        <v>24739.99690599</v>
      </c>
      <c r="H39" s="150">
        <v>12502.283632770001</v>
      </c>
      <c r="I39" s="96">
        <v>14188.255986047716</v>
      </c>
      <c r="J39" s="96">
        <v>22319.211364032661</v>
      </c>
      <c r="K39" s="117">
        <v>22814.691540140735</v>
      </c>
      <c r="L39" s="274"/>
    </row>
    <row r="40" spans="1:12" ht="12" customHeight="1" x14ac:dyDescent="0.3">
      <c r="A40" s="287" t="s">
        <v>73</v>
      </c>
      <c r="B40" s="41"/>
      <c r="C40" s="41"/>
      <c r="D40" s="41">
        <v>12642.190527017139</v>
      </c>
      <c r="E40" s="96">
        <v>16919.034481490002</v>
      </c>
      <c r="F40" s="96">
        <v>18345.73740392</v>
      </c>
      <c r="G40" s="96">
        <v>19306.375828</v>
      </c>
      <c r="H40" s="150">
        <v>12637.984207220001</v>
      </c>
      <c r="I40" s="96">
        <v>16919.034481994975</v>
      </c>
      <c r="J40" s="96">
        <v>18345.737404769123</v>
      </c>
      <c r="K40" s="117">
        <v>19306.375828573007</v>
      </c>
      <c r="L40" s="274"/>
    </row>
    <row r="41" spans="1:12" ht="12" customHeight="1" x14ac:dyDescent="0.3">
      <c r="A41" s="287" t="s">
        <v>74</v>
      </c>
      <c r="B41" s="41"/>
      <c r="C41" s="41"/>
      <c r="D41" s="41">
        <v>33759.74990867688</v>
      </c>
      <c r="E41" s="96">
        <v>42677.743089709998</v>
      </c>
      <c r="F41" s="96">
        <v>45009.391611899999</v>
      </c>
      <c r="G41" s="96">
        <v>45491.529885850003</v>
      </c>
      <c r="H41" s="150">
        <v>33755.806375259999</v>
      </c>
      <c r="I41" s="96">
        <v>42677.743089011201</v>
      </c>
      <c r="J41" s="96">
        <v>45009.391613191059</v>
      </c>
      <c r="K41" s="117">
        <v>45491.529885841112</v>
      </c>
      <c r="L41" s="274"/>
    </row>
    <row r="42" spans="1:12" ht="12" customHeight="1" x14ac:dyDescent="0.3">
      <c r="A42" s="282" t="s">
        <v>75</v>
      </c>
      <c r="B42" s="39">
        <v>72035.935095550143</v>
      </c>
      <c r="C42" s="39">
        <v>116059.29793885232</v>
      </c>
      <c r="D42" s="39">
        <v>128207.09468311435</v>
      </c>
      <c r="E42" s="39">
        <v>163603.42629235837</v>
      </c>
      <c r="F42" s="39">
        <v>185896.14818819411</v>
      </c>
      <c r="G42" s="39">
        <v>190692.41261100228</v>
      </c>
      <c r="H42" s="149">
        <v>121672.23797016</v>
      </c>
      <c r="I42" s="224">
        <v>155340.36090266652</v>
      </c>
      <c r="J42" s="39">
        <v>177209.09351456203</v>
      </c>
      <c r="K42" s="39">
        <v>181917.7989637712</v>
      </c>
      <c r="L42" s="274"/>
    </row>
    <row r="43" spans="1:12" ht="13.5" x14ac:dyDescent="0.3">
      <c r="A43" s="282" t="s">
        <v>76</v>
      </c>
      <c r="B43" s="39">
        <v>12299.850248925079</v>
      </c>
      <c r="C43" s="39">
        <v>35137.9682002056</v>
      </c>
      <c r="D43" s="39">
        <v>34901.220160199999</v>
      </c>
      <c r="E43" s="39">
        <v>42267.292375500001</v>
      </c>
      <c r="F43" s="39">
        <v>54378.700579110002</v>
      </c>
      <c r="G43" s="39">
        <v>55780.089347660003</v>
      </c>
      <c r="H43" s="149">
        <v>21006.60100495</v>
      </c>
      <c r="I43" s="224">
        <v>25870.593297889998</v>
      </c>
      <c r="J43" s="224">
        <v>36035.484191133975</v>
      </c>
      <c r="K43" s="224">
        <v>37040.706953720059</v>
      </c>
      <c r="L43" s="274"/>
    </row>
    <row r="44" spans="1:12" ht="13.5" x14ac:dyDescent="0.3">
      <c r="A44" s="282" t="s">
        <v>77</v>
      </c>
      <c r="B44" s="39">
        <v>6307.48231235804</v>
      </c>
      <c r="C44" s="39">
        <v>2060.9832407143399</v>
      </c>
      <c r="D44" s="39">
        <v>1277.41357438043</v>
      </c>
      <c r="E44" s="39">
        <v>1171.7021097500001</v>
      </c>
      <c r="F44" s="39">
        <v>1613.4475300500001</v>
      </c>
      <c r="G44" s="39">
        <v>1644.3503859699999</v>
      </c>
      <c r="H44" s="149">
        <v>1275.0272650300001</v>
      </c>
      <c r="I44" s="224">
        <v>1171.702109751647</v>
      </c>
      <c r="J44" s="224">
        <v>1613.4475299540993</v>
      </c>
      <c r="K44" s="224">
        <v>1644.350385771638</v>
      </c>
      <c r="L44" s="274"/>
    </row>
    <row r="45" spans="1:12" ht="13.5" x14ac:dyDescent="0.3">
      <c r="A45" s="282" t="s">
        <v>78</v>
      </c>
      <c r="B45" s="39">
        <v>13388.337700612114</v>
      </c>
      <c r="C45" s="39">
        <v>17697.998487200002</v>
      </c>
      <c r="D45" s="39">
        <v>19901.95144085</v>
      </c>
      <c r="E45" s="39">
        <v>26043.411049900002</v>
      </c>
      <c r="F45" s="39">
        <v>25954.884868860001</v>
      </c>
      <c r="G45" s="39">
        <v>26171.548606789998</v>
      </c>
      <c r="H45" s="149">
        <v>19719.258507530001</v>
      </c>
      <c r="I45" s="224">
        <v>25810.031355089999</v>
      </c>
      <c r="J45" s="224">
        <v>25714.069534239999</v>
      </c>
      <c r="K45" s="224">
        <v>25928.576014660001</v>
      </c>
      <c r="L45" s="274"/>
    </row>
    <row r="46" spans="1:12" ht="13.5" x14ac:dyDescent="0.3">
      <c r="A46" s="296" t="s">
        <v>79</v>
      </c>
      <c r="B46" s="83">
        <v>188.75787</v>
      </c>
      <c r="C46" s="83">
        <v>68.460249000000005</v>
      </c>
      <c r="D46" s="83">
        <v>54.110585</v>
      </c>
      <c r="E46" s="39">
        <v>0</v>
      </c>
      <c r="F46" s="39">
        <v>0</v>
      </c>
      <c r="G46" s="39">
        <v>0</v>
      </c>
      <c r="H46" s="152">
        <v>54.110584959999997</v>
      </c>
      <c r="I46" s="226">
        <v>0</v>
      </c>
      <c r="J46" s="224">
        <v>0</v>
      </c>
      <c r="K46" s="224">
        <v>0</v>
      </c>
      <c r="L46" s="274"/>
    </row>
    <row r="47" spans="1:12" ht="13.5" x14ac:dyDescent="0.3">
      <c r="A47" s="291" t="s">
        <v>80</v>
      </c>
      <c r="B47" s="40">
        <v>821050.05946467316</v>
      </c>
      <c r="C47" s="40">
        <v>945116.93536188651</v>
      </c>
      <c r="D47" s="40">
        <v>917918.8694499936</v>
      </c>
      <c r="E47" s="40">
        <v>1075933.6007561511</v>
      </c>
      <c r="F47" s="40">
        <v>1158155.2953389587</v>
      </c>
      <c r="G47" s="40">
        <v>1181365.816011565</v>
      </c>
      <c r="H47" s="153">
        <v>809284.63970748626</v>
      </c>
      <c r="I47" s="227">
        <v>931837.96561172779</v>
      </c>
      <c r="J47" s="40">
        <v>1001291.2567402492</v>
      </c>
      <c r="K47" s="40">
        <v>1021723.1387230548</v>
      </c>
      <c r="L47" s="8"/>
    </row>
    <row r="48" spans="1:12" ht="12.75" customHeight="1" thickBot="1" x14ac:dyDescent="0.3">
      <c r="A48" s="2" t="s">
        <v>81</v>
      </c>
      <c r="B48" s="2"/>
      <c r="C48" s="2"/>
      <c r="D48" s="2"/>
      <c r="E48" s="28"/>
      <c r="F48" s="28"/>
      <c r="G48" s="28"/>
      <c r="H48" s="28"/>
      <c r="I48" s="28"/>
      <c r="J48" s="28"/>
      <c r="K48" s="28"/>
      <c r="L48" s="274"/>
    </row>
    <row r="49" spans="1:12" ht="13.5" x14ac:dyDescent="0.3">
      <c r="A49" s="276" t="s">
        <v>82</v>
      </c>
      <c r="B49" s="277"/>
      <c r="C49" s="277"/>
      <c r="D49" s="277"/>
      <c r="E49" s="8"/>
      <c r="F49" s="8"/>
      <c r="G49" s="8"/>
      <c r="H49" s="8"/>
      <c r="I49" s="8"/>
      <c r="J49" s="8"/>
      <c r="K49" s="8"/>
      <c r="L49" s="274"/>
    </row>
    <row r="50" spans="1:12" x14ac:dyDescent="0.25">
      <c r="A50" s="274"/>
      <c r="B50" s="274"/>
      <c r="C50" s="274"/>
      <c r="D50" s="274"/>
      <c r="E50" s="274"/>
      <c r="G50" s="8"/>
      <c r="H50" s="274"/>
      <c r="I50" s="274"/>
      <c r="J50" s="274"/>
      <c r="K50" s="274"/>
      <c r="L50" s="8"/>
    </row>
    <row r="51" spans="1:12" x14ac:dyDescent="0.25">
      <c r="A51" s="274"/>
      <c r="B51" s="274"/>
      <c r="C51" s="274"/>
      <c r="D51" s="274"/>
      <c r="E51" s="274"/>
      <c r="F51" s="95"/>
      <c r="G51" s="138"/>
      <c r="H51" s="274"/>
      <c r="I51" s="274"/>
      <c r="J51" s="274"/>
      <c r="K51" s="274"/>
      <c r="L51" s="8"/>
    </row>
    <row r="52" spans="1:12" x14ac:dyDescent="0.25">
      <c r="A52" s="274"/>
      <c r="B52" s="274"/>
      <c r="C52" s="274"/>
      <c r="D52" s="274"/>
      <c r="E52" s="8"/>
      <c r="F52" s="137" t="s">
        <v>83</v>
      </c>
      <c r="G52" s="8"/>
      <c r="H52" s="274"/>
      <c r="I52" s="274"/>
      <c r="J52" s="274"/>
      <c r="K52" s="8"/>
      <c r="L52" s="274"/>
    </row>
    <row r="53" spans="1:12" x14ac:dyDescent="0.25">
      <c r="A53" s="274"/>
      <c r="B53" s="274"/>
      <c r="C53" s="274"/>
      <c r="D53" s="274"/>
      <c r="E53" s="274"/>
      <c r="G53" s="8"/>
      <c r="H53" s="274"/>
      <c r="I53" s="274"/>
      <c r="J53" s="274"/>
      <c r="K53" s="274"/>
      <c r="L53" s="274"/>
    </row>
    <row r="54" spans="1:12" x14ac:dyDescent="0.25">
      <c r="A54" s="274"/>
      <c r="B54" s="274"/>
      <c r="C54" s="274"/>
      <c r="D54" s="274"/>
      <c r="E54" s="274"/>
      <c r="G54" s="274"/>
      <c r="H54" s="274"/>
      <c r="I54" s="274"/>
      <c r="J54" s="274"/>
      <c r="K54" s="274"/>
      <c r="L54" s="274"/>
    </row>
    <row r="55" spans="1:12" x14ac:dyDescent="0.25">
      <c r="A55" s="274"/>
      <c r="B55" s="274"/>
      <c r="C55" s="274"/>
      <c r="D55" s="274"/>
      <c r="E55" s="274"/>
      <c r="G55" s="253"/>
      <c r="H55" s="274"/>
      <c r="I55" s="274"/>
      <c r="J55" s="274"/>
      <c r="K55" s="253"/>
      <c r="L55" s="274"/>
    </row>
    <row r="56" spans="1:12" x14ac:dyDescent="0.25">
      <c r="G56" s="8"/>
      <c r="K56" s="8"/>
    </row>
    <row r="57" spans="1:12" x14ac:dyDescent="0.25">
      <c r="G57" s="8"/>
      <c r="K57" s="8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M79"/>
  <sheetViews>
    <sheetView zoomScale="70" zoomScaleNormal="70" workbookViewId="0">
      <selection activeCell="A12" sqref="A12"/>
    </sheetView>
  </sheetViews>
  <sheetFormatPr defaultColWidth="11.453125" defaultRowHeight="12.5" x14ac:dyDescent="0.25"/>
  <cols>
    <col min="1" max="1" width="48.7265625" style="1" customWidth="1"/>
    <col min="2" max="2" width="11.54296875" style="1" customWidth="1"/>
    <col min="3" max="3" width="11.7265625" style="1" customWidth="1"/>
    <col min="4" max="4" width="11.26953125" style="27" customWidth="1"/>
    <col min="5" max="5" width="12.26953125" customWidth="1"/>
    <col min="6" max="6" width="12.26953125" bestFit="1" customWidth="1"/>
    <col min="7" max="7" width="12.7265625" bestFit="1" customWidth="1"/>
    <col min="8" max="8" width="12.54296875" bestFit="1" customWidth="1"/>
    <col min="9" max="9" width="12.26953125" style="103" bestFit="1" customWidth="1"/>
    <col min="10" max="10" width="12.7265625" style="154" bestFit="1" customWidth="1"/>
    <col min="11" max="11" width="12.54296875" style="154" bestFit="1" customWidth="1"/>
    <col min="12" max="12" width="12" style="1" bestFit="1" customWidth="1"/>
    <col min="13" max="16384" width="11.453125" style="1"/>
  </cols>
  <sheetData>
    <row r="1" spans="1:13" ht="24" customHeight="1" x14ac:dyDescent="0.25">
      <c r="A1" s="356" t="s">
        <v>84</v>
      </c>
      <c r="B1" s="356"/>
      <c r="C1" s="356"/>
      <c r="D1" s="356"/>
      <c r="E1" s="356"/>
      <c r="F1" s="356"/>
      <c r="G1" s="356"/>
      <c r="H1" s="357"/>
      <c r="I1" s="314"/>
      <c r="J1" s="314"/>
      <c r="K1" s="314"/>
      <c r="L1" s="314"/>
      <c r="M1" s="274"/>
    </row>
    <row r="2" spans="1:13" ht="23.25" customHeight="1" x14ac:dyDescent="0.25">
      <c r="A2" s="354" t="s">
        <v>85</v>
      </c>
      <c r="B2" s="354"/>
      <c r="C2" s="354"/>
      <c r="D2" s="354"/>
      <c r="E2" s="354"/>
      <c r="F2" s="354"/>
      <c r="G2" s="354"/>
      <c r="H2" s="355"/>
      <c r="I2" s="358" t="s">
        <v>86</v>
      </c>
      <c r="J2" s="359"/>
      <c r="K2" s="359"/>
      <c r="L2" s="360"/>
      <c r="M2" s="274"/>
    </row>
    <row r="3" spans="1:13" ht="13.5" x14ac:dyDescent="0.3">
      <c r="A3" s="289" t="s">
        <v>87</v>
      </c>
      <c r="B3" s="294">
        <v>2016</v>
      </c>
      <c r="C3" s="294">
        <v>2017</v>
      </c>
      <c r="D3" s="294">
        <v>2018</v>
      </c>
      <c r="E3" s="315">
        <v>2019</v>
      </c>
      <c r="F3" s="299" t="s">
        <v>36</v>
      </c>
      <c r="G3" s="299" t="s">
        <v>220</v>
      </c>
      <c r="H3" s="318" t="s">
        <v>88</v>
      </c>
      <c r="I3" s="315">
        <v>2019</v>
      </c>
      <c r="J3" s="299" t="s">
        <v>36</v>
      </c>
      <c r="K3" s="299" t="s">
        <v>220</v>
      </c>
      <c r="L3" s="318" t="s">
        <v>88</v>
      </c>
      <c r="M3" s="274"/>
    </row>
    <row r="4" spans="1:13" ht="14.25" customHeight="1" x14ac:dyDescent="0.3">
      <c r="A4" s="293" t="s">
        <v>37</v>
      </c>
      <c r="B4" s="290">
        <v>-3558</v>
      </c>
      <c r="C4" s="286">
        <v>1083.26682834999</v>
      </c>
      <c r="D4" s="290">
        <v>2603.7275593700001</v>
      </c>
      <c r="E4" s="290">
        <v>-2863.7980350900002</v>
      </c>
      <c r="F4" s="290">
        <v>290.29801121999998</v>
      </c>
      <c r="G4" s="290">
        <v>1012.9946649</v>
      </c>
      <c r="H4" s="288">
        <v>2581.9081921699999</v>
      </c>
      <c r="I4" s="290">
        <v>-2991.9307073300001</v>
      </c>
      <c r="J4" s="290">
        <v>269.45949675999998</v>
      </c>
      <c r="K4" s="290">
        <v>1083.1496714699999</v>
      </c>
      <c r="L4" s="290">
        <v>3189.8906440300002</v>
      </c>
      <c r="M4" s="274"/>
    </row>
    <row r="5" spans="1:13" ht="14.25" customHeight="1" x14ac:dyDescent="0.3">
      <c r="A5" s="300" t="s">
        <v>38</v>
      </c>
      <c r="B5" s="295">
        <v>-58</v>
      </c>
      <c r="C5" s="284">
        <v>-39.469504999999998</v>
      </c>
      <c r="D5" s="295">
        <v>-1.694474</v>
      </c>
      <c r="E5" s="295">
        <v>-91.258416999999994</v>
      </c>
      <c r="F5" s="295">
        <v>3.9139750000000002</v>
      </c>
      <c r="G5" s="295">
        <v>7.285825</v>
      </c>
      <c r="H5" s="295">
        <v>8.6900910000000007</v>
      </c>
      <c r="I5" s="307">
        <v>11.301012999999999</v>
      </c>
      <c r="J5" s="295">
        <v>3.9139750000000002</v>
      </c>
      <c r="K5" s="295">
        <v>7.285825</v>
      </c>
      <c r="L5" s="295">
        <v>8.6900910000000007</v>
      </c>
      <c r="M5" s="8"/>
    </row>
    <row r="6" spans="1:13" s="3" customFormat="1" ht="13.5" x14ac:dyDescent="0.3">
      <c r="A6" s="279" t="s">
        <v>39</v>
      </c>
      <c r="B6" s="295">
        <v>0</v>
      </c>
      <c r="C6" s="284">
        <v>0</v>
      </c>
      <c r="D6" s="295">
        <v>0</v>
      </c>
      <c r="E6" s="295">
        <v>3123.410402</v>
      </c>
      <c r="F6" s="295">
        <v>-4.3831800000000003</v>
      </c>
      <c r="G6" s="295">
        <v>3.0508999999999999</v>
      </c>
      <c r="H6" s="295">
        <v>46.691879999999998</v>
      </c>
      <c r="I6" s="307">
        <v>3123.4104017999998</v>
      </c>
      <c r="J6" s="295">
        <v>-5.0779376000000003</v>
      </c>
      <c r="K6" s="295">
        <v>3.0508999999999999</v>
      </c>
      <c r="L6" s="295">
        <v>5.5763824</v>
      </c>
      <c r="M6" s="8"/>
    </row>
    <row r="7" spans="1:13" ht="13.5" x14ac:dyDescent="0.3">
      <c r="A7" s="279" t="s">
        <v>40</v>
      </c>
      <c r="B7" s="295">
        <v>1108</v>
      </c>
      <c r="C7" s="284">
        <v>3524.8513864878178</v>
      </c>
      <c r="D7" s="295">
        <v>5233.2982297955359</v>
      </c>
      <c r="E7" s="295">
        <v>-6374.4048366200004</v>
      </c>
      <c r="F7" s="295">
        <v>206.99573823</v>
      </c>
      <c r="G7" s="295">
        <v>-395.93613503</v>
      </c>
      <c r="H7" s="295">
        <v>46.030817579999997</v>
      </c>
      <c r="I7" s="307">
        <v>-5201.9983961770004</v>
      </c>
      <c r="J7" s="295">
        <v>119.40306921000001</v>
      </c>
      <c r="K7" s="295">
        <v>-1416.1434918</v>
      </c>
      <c r="L7" s="295">
        <v>-777.46998861199995</v>
      </c>
      <c r="M7" s="8"/>
    </row>
    <row r="8" spans="1:13" ht="13.5" x14ac:dyDescent="0.3">
      <c r="A8" s="279" t="s">
        <v>41</v>
      </c>
      <c r="B8" s="295">
        <v>-165</v>
      </c>
      <c r="C8" s="284">
        <v>46.652821029999998</v>
      </c>
      <c r="D8" s="295">
        <v>-290.72008441999998</v>
      </c>
      <c r="E8" s="295">
        <v>-108.50283457</v>
      </c>
      <c r="F8" s="295">
        <v>-5.6628299999999996</v>
      </c>
      <c r="G8" s="295">
        <v>1.9763024300000001</v>
      </c>
      <c r="H8" s="295">
        <v>-67.275870170000005</v>
      </c>
      <c r="I8" s="307">
        <v>-108.50283457</v>
      </c>
      <c r="J8" s="295">
        <v>-5.6628299999999996</v>
      </c>
      <c r="K8" s="295">
        <v>1.9763024300000001</v>
      </c>
      <c r="L8" s="295">
        <v>-67.275870170000005</v>
      </c>
      <c r="M8" s="8"/>
    </row>
    <row r="9" spans="1:13" ht="13.5" x14ac:dyDescent="0.3">
      <c r="A9" s="279" t="s">
        <v>42</v>
      </c>
      <c r="B9" s="295">
        <v>-931</v>
      </c>
      <c r="C9" s="284">
        <v>3305.0528049123</v>
      </c>
      <c r="D9" s="295">
        <v>-1180.7962469551157</v>
      </c>
      <c r="E9" s="295">
        <v>-5345.7212229998222</v>
      </c>
      <c r="F9" s="295">
        <v>194.12658733999999</v>
      </c>
      <c r="G9" s="295">
        <v>58.672336680000001</v>
      </c>
      <c r="H9" s="295">
        <v>-1642.5595279700001</v>
      </c>
      <c r="I9" s="307">
        <v>-5123.2131632945229</v>
      </c>
      <c r="J9" s="295">
        <v>85.738433459999996</v>
      </c>
      <c r="K9" s="295">
        <v>-80.912668170000003</v>
      </c>
      <c r="L9" s="295">
        <v>-1851.45174694</v>
      </c>
      <c r="M9" s="8"/>
    </row>
    <row r="10" spans="1:13" ht="13.5" x14ac:dyDescent="0.3">
      <c r="A10" s="279" t="s">
        <v>43</v>
      </c>
      <c r="B10" s="295">
        <v>1390</v>
      </c>
      <c r="C10" s="284">
        <v>-107.51657317</v>
      </c>
      <c r="D10" s="295">
        <v>-733.55658344999995</v>
      </c>
      <c r="E10" s="295">
        <v>-1836.48836701</v>
      </c>
      <c r="F10" s="295">
        <v>-267.98772699</v>
      </c>
      <c r="G10" s="295">
        <v>185.82725803</v>
      </c>
      <c r="H10" s="295">
        <v>-757.24496614999998</v>
      </c>
      <c r="I10" s="307">
        <v>-1682.0646760699999</v>
      </c>
      <c r="J10" s="295">
        <v>-253.17800704000001</v>
      </c>
      <c r="K10" s="295">
        <v>169.32663764</v>
      </c>
      <c r="L10" s="295">
        <v>-921.44919158000005</v>
      </c>
      <c r="M10" s="8"/>
    </row>
    <row r="11" spans="1:13" ht="13.5" x14ac:dyDescent="0.3">
      <c r="A11" s="279" t="s">
        <v>44</v>
      </c>
      <c r="B11" s="295">
        <v>25632</v>
      </c>
      <c r="C11" s="284">
        <v>7789.7946921555385</v>
      </c>
      <c r="D11" s="295">
        <v>15933.128479114626</v>
      </c>
      <c r="E11" s="295">
        <v>18497.566586693018</v>
      </c>
      <c r="F11" s="295">
        <v>3063.634722879</v>
      </c>
      <c r="G11" s="295">
        <v>756.85975601208884</v>
      </c>
      <c r="H11" s="295">
        <v>24754.56636668077</v>
      </c>
      <c r="I11" s="307">
        <v>11610.589410154749</v>
      </c>
      <c r="J11" s="295">
        <v>3380.8428960209653</v>
      </c>
      <c r="K11" s="295">
        <v>2354.0108638366501</v>
      </c>
      <c r="L11" s="295">
        <v>21298.59076770012</v>
      </c>
      <c r="M11" s="8"/>
    </row>
    <row r="12" spans="1:13" ht="13.5" x14ac:dyDescent="0.3">
      <c r="A12" s="279" t="s">
        <v>45</v>
      </c>
      <c r="B12" s="295">
        <v>-7</v>
      </c>
      <c r="C12" s="284">
        <v>47.509897100000003</v>
      </c>
      <c r="D12" s="295">
        <v>-145.60158480000001</v>
      </c>
      <c r="E12" s="295">
        <v>46.450146500000002</v>
      </c>
      <c r="F12" s="295">
        <v>-6.5291600000000001</v>
      </c>
      <c r="G12" s="295">
        <v>-20.475301600000002</v>
      </c>
      <c r="H12" s="295">
        <v>3.5556237999999998</v>
      </c>
      <c r="I12" s="307">
        <v>46.45014647</v>
      </c>
      <c r="J12" s="295">
        <v>-6.5291600000000001</v>
      </c>
      <c r="K12" s="295">
        <v>-20.47530158</v>
      </c>
      <c r="L12" s="295">
        <v>3.5556238200000001</v>
      </c>
      <c r="M12" s="8"/>
    </row>
    <row r="13" spans="1:13" ht="13.5" x14ac:dyDescent="0.3">
      <c r="A13" s="279" t="s">
        <v>46</v>
      </c>
      <c r="B13" s="295">
        <v>-496</v>
      </c>
      <c r="C13" s="284">
        <v>218.9503924</v>
      </c>
      <c r="D13" s="295">
        <v>220.79709</v>
      </c>
      <c r="E13" s="295">
        <v>45.627485999999998</v>
      </c>
      <c r="F13" s="295">
        <v>10.7962113</v>
      </c>
      <c r="G13" s="295">
        <v>55.0160062</v>
      </c>
      <c r="H13" s="295">
        <v>463.7436763</v>
      </c>
      <c r="I13" s="307">
        <v>45.627485999999998</v>
      </c>
      <c r="J13" s="295">
        <v>10.7962113</v>
      </c>
      <c r="K13" s="295">
        <v>55.016006160000003</v>
      </c>
      <c r="L13" s="295">
        <v>463.74367625999997</v>
      </c>
      <c r="M13" s="8"/>
    </row>
    <row r="14" spans="1:13" ht="13.5" x14ac:dyDescent="0.3">
      <c r="A14" s="279" t="s">
        <v>47</v>
      </c>
      <c r="B14" s="295">
        <v>-311</v>
      </c>
      <c r="C14" s="284">
        <v>432.31680353000002</v>
      </c>
      <c r="D14" s="295">
        <v>-400.45353079</v>
      </c>
      <c r="E14" s="295">
        <v>-2049.0211853199999</v>
      </c>
      <c r="F14" s="295">
        <v>-617.77685222000002</v>
      </c>
      <c r="G14" s="295">
        <v>-567.32150265999996</v>
      </c>
      <c r="H14" s="295">
        <v>-1022.67944391</v>
      </c>
      <c r="I14" s="307">
        <v>-420.74717136999999</v>
      </c>
      <c r="J14" s="295">
        <v>-580.56292955000004</v>
      </c>
      <c r="K14" s="295">
        <v>-587.95426743999997</v>
      </c>
      <c r="L14" s="295">
        <v>-950.6847219</v>
      </c>
      <c r="M14" s="8"/>
    </row>
    <row r="15" spans="1:13" ht="13.5" x14ac:dyDescent="0.3">
      <c r="A15" s="279" t="s">
        <v>48</v>
      </c>
      <c r="B15" s="295">
        <v>-76</v>
      </c>
      <c r="C15" s="284">
        <v>-153.54450201</v>
      </c>
      <c r="D15" s="295">
        <v>30.09722172</v>
      </c>
      <c r="E15" s="295">
        <v>-121.201063036721</v>
      </c>
      <c r="F15" s="295">
        <v>31.092037399999999</v>
      </c>
      <c r="G15" s="295">
        <v>16.956398780000001</v>
      </c>
      <c r="H15" s="295">
        <v>2.8643247399999998</v>
      </c>
      <c r="I15" s="307">
        <v>-131.17742354000001</v>
      </c>
      <c r="J15" s="295">
        <v>31.092037399999999</v>
      </c>
      <c r="K15" s="295">
        <v>16.956398780000001</v>
      </c>
      <c r="L15" s="295">
        <v>2.8643247399999998</v>
      </c>
      <c r="M15" s="8"/>
    </row>
    <row r="16" spans="1:13" ht="13.5" x14ac:dyDescent="0.3">
      <c r="A16" s="279" t="s">
        <v>49</v>
      </c>
      <c r="B16" s="295">
        <v>45</v>
      </c>
      <c r="C16" s="284">
        <v>571.57513654000002</v>
      </c>
      <c r="D16" s="295">
        <v>284.92615233999999</v>
      </c>
      <c r="E16" s="295">
        <v>362.20539217999999</v>
      </c>
      <c r="F16" s="295">
        <v>199.59705600000001</v>
      </c>
      <c r="G16" s="295">
        <v>267.33167200000003</v>
      </c>
      <c r="H16" s="295">
        <v>1278.082402</v>
      </c>
      <c r="I16" s="307">
        <v>1162.21471718</v>
      </c>
      <c r="J16" s="295">
        <v>200.64628400000001</v>
      </c>
      <c r="K16" s="295">
        <v>267.33167200000003</v>
      </c>
      <c r="L16" s="295">
        <v>1263.495633</v>
      </c>
      <c r="M16" s="8"/>
    </row>
    <row r="17" spans="1:13" ht="13.5" x14ac:dyDescent="0.3">
      <c r="A17" s="279" t="s">
        <v>50</v>
      </c>
      <c r="B17" s="295">
        <v>-117</v>
      </c>
      <c r="C17" s="284">
        <v>-63.921094580000002</v>
      </c>
      <c r="D17" s="295">
        <v>-101.05475324</v>
      </c>
      <c r="E17" s="295">
        <v>-191.32016818</v>
      </c>
      <c r="F17" s="295">
        <v>-0.53896845000000004</v>
      </c>
      <c r="G17" s="295">
        <v>11.66078469</v>
      </c>
      <c r="H17" s="295">
        <v>8.2512715399999994</v>
      </c>
      <c r="I17" s="307">
        <v>-91.233633879999999</v>
      </c>
      <c r="J17" s="295">
        <v>-0.53896845000000004</v>
      </c>
      <c r="K17" s="295">
        <v>11.66078469</v>
      </c>
      <c r="L17" s="295">
        <v>8.2512715399999994</v>
      </c>
      <c r="M17" s="8"/>
    </row>
    <row r="18" spans="1:13" ht="13.5" x14ac:dyDescent="0.3">
      <c r="A18" s="279" t="s">
        <v>51</v>
      </c>
      <c r="B18" s="295">
        <v>1759</v>
      </c>
      <c r="C18" s="284">
        <v>-5161.6037030099997</v>
      </c>
      <c r="D18" s="295">
        <v>982.3346636</v>
      </c>
      <c r="E18" s="295">
        <v>1161.9831372016861</v>
      </c>
      <c r="F18" s="295">
        <v>-256.19747811000002</v>
      </c>
      <c r="G18" s="295">
        <v>-1515.2331243199999</v>
      </c>
      <c r="H18" s="295">
        <v>-422.39188952000001</v>
      </c>
      <c r="I18" s="307">
        <v>1863.3150527989999</v>
      </c>
      <c r="J18" s="295">
        <v>-266.73087120000002</v>
      </c>
      <c r="K18" s="295">
        <v>-1962.8952663299999</v>
      </c>
      <c r="L18" s="295">
        <v>-671.31941386000005</v>
      </c>
      <c r="M18" s="8"/>
    </row>
    <row r="19" spans="1:13" ht="13.5" x14ac:dyDescent="0.3">
      <c r="A19" s="279" t="s">
        <v>52</v>
      </c>
      <c r="B19" s="295">
        <v>-95</v>
      </c>
      <c r="C19" s="284">
        <v>-697.73430799000005</v>
      </c>
      <c r="D19" s="295">
        <v>-95.734564879999994</v>
      </c>
      <c r="E19" s="295">
        <v>-64.829745840000001</v>
      </c>
      <c r="F19" s="295">
        <v>53.167890380000003</v>
      </c>
      <c r="G19" s="295">
        <v>63.177296370000001</v>
      </c>
      <c r="H19" s="295">
        <v>314.39744424999998</v>
      </c>
      <c r="I19" s="307">
        <v>-65.688817839999999</v>
      </c>
      <c r="J19" s="295">
        <v>53.167890370000002</v>
      </c>
      <c r="K19" s="295">
        <v>63.177296409999997</v>
      </c>
      <c r="L19" s="295">
        <v>315.13916125999998</v>
      </c>
      <c r="M19" s="8"/>
    </row>
    <row r="20" spans="1:13" s="3" customFormat="1" ht="13.5" x14ac:dyDescent="0.3">
      <c r="A20" s="279" t="s">
        <v>53</v>
      </c>
      <c r="B20" s="295">
        <v>-397</v>
      </c>
      <c r="C20" s="284">
        <v>-26.066866210000001</v>
      </c>
      <c r="D20" s="295">
        <v>-154.67499124</v>
      </c>
      <c r="E20" s="295">
        <v>-854.08996273000002</v>
      </c>
      <c r="F20" s="295">
        <v>-0.73445254000000004</v>
      </c>
      <c r="G20" s="295">
        <v>4.0719884000000004</v>
      </c>
      <c r="H20" s="295">
        <v>-29.290829509999998</v>
      </c>
      <c r="I20" s="307">
        <v>-236.1876833</v>
      </c>
      <c r="J20" s="295">
        <v>-0.73445254000000004</v>
      </c>
      <c r="K20" s="295">
        <v>-1.8436752000000001</v>
      </c>
      <c r="L20" s="295">
        <v>-29.290829509999998</v>
      </c>
      <c r="M20" s="8"/>
    </row>
    <row r="21" spans="1:13" ht="13.5" x14ac:dyDescent="0.3">
      <c r="A21" s="279" t="s">
        <v>54</v>
      </c>
      <c r="B21" s="295">
        <v>-278</v>
      </c>
      <c r="C21" s="284">
        <v>-128.933694</v>
      </c>
      <c r="D21" s="295">
        <v>-151.25267271000001</v>
      </c>
      <c r="E21" s="295">
        <v>-133.90216115999999</v>
      </c>
      <c r="F21" s="295">
        <v>1.8343149999999999</v>
      </c>
      <c r="G21" s="295">
        <v>-1.8436752000000001</v>
      </c>
      <c r="H21" s="295">
        <v>-21.622341339999998</v>
      </c>
      <c r="I21" s="307">
        <v>-133.90216115999999</v>
      </c>
      <c r="J21" s="295">
        <v>1.8343149999999999</v>
      </c>
      <c r="K21" s="295">
        <v>4.0719884000000004</v>
      </c>
      <c r="L21" s="295">
        <v>-21.622341339999998</v>
      </c>
      <c r="M21" s="8"/>
    </row>
    <row r="22" spans="1:13" ht="13.5" customHeight="1" x14ac:dyDescent="0.3">
      <c r="A22" s="279" t="s">
        <v>55</v>
      </c>
      <c r="B22" s="295">
        <v>1635</v>
      </c>
      <c r="C22" s="284">
        <v>2424.0238026900001</v>
      </c>
      <c r="D22" s="295">
        <v>2523.41498594</v>
      </c>
      <c r="E22" s="295">
        <v>4486.4198857299998</v>
      </c>
      <c r="F22" s="295">
        <v>375.74207694</v>
      </c>
      <c r="G22" s="295">
        <v>343.53366233000003</v>
      </c>
      <c r="H22" s="295">
        <v>2806.4504145400001</v>
      </c>
      <c r="I22" s="307">
        <v>4295.4232451400003</v>
      </c>
      <c r="J22" s="295">
        <v>375.74207718000002</v>
      </c>
      <c r="K22" s="295">
        <v>343.53366168999997</v>
      </c>
      <c r="L22" s="295">
        <v>3120.5924423319998</v>
      </c>
      <c r="M22" s="8"/>
    </row>
    <row r="23" spans="1:13" ht="13.5" x14ac:dyDescent="0.25">
      <c r="A23" s="280" t="s">
        <v>56</v>
      </c>
      <c r="B23" s="301">
        <v>28638</v>
      </c>
      <c r="C23" s="288">
        <v>11981.937490875658</v>
      </c>
      <c r="D23" s="288">
        <v>21952.45733602504</v>
      </c>
      <c r="E23" s="288">
        <v>10552.923071838159</v>
      </c>
      <c r="F23" s="288">
        <v>2981.0899621590002</v>
      </c>
      <c r="G23" s="288">
        <v>-725.38955188791078</v>
      </c>
      <c r="H23" s="288">
        <v>25770.259443860767</v>
      </c>
      <c r="I23" s="308">
        <v>8963.6155113422265</v>
      </c>
      <c r="J23" s="288">
        <v>3144.1620325609647</v>
      </c>
      <c r="K23" s="288">
        <v>-772.8263334833498</v>
      </c>
      <c r="L23" s="288">
        <v>21199.935270140119</v>
      </c>
      <c r="M23" s="274"/>
    </row>
    <row r="24" spans="1:13" ht="13.5" x14ac:dyDescent="0.3">
      <c r="A24" s="279" t="s">
        <v>57</v>
      </c>
      <c r="B24" s="295">
        <v>1754</v>
      </c>
      <c r="C24" s="284">
        <v>9534.81398273999</v>
      </c>
      <c r="D24" s="295">
        <v>4237.3584939800003</v>
      </c>
      <c r="E24" s="295">
        <v>-4385.17067572</v>
      </c>
      <c r="F24" s="295">
        <v>-326.30132180999999</v>
      </c>
      <c r="G24" s="295">
        <v>-588.03102684999999</v>
      </c>
      <c r="H24" s="295">
        <v>823.56791265000004</v>
      </c>
      <c r="I24" s="307">
        <v>-4442.1962144400004</v>
      </c>
      <c r="J24" s="295">
        <v>-474.19312922</v>
      </c>
      <c r="K24" s="295">
        <v>-831.49834519000001</v>
      </c>
      <c r="L24" s="295">
        <v>1335.4876494</v>
      </c>
      <c r="M24" s="274"/>
    </row>
    <row r="25" spans="1:13" s="3" customFormat="1" ht="12" customHeight="1" x14ac:dyDescent="0.3">
      <c r="A25" s="279" t="s">
        <v>58</v>
      </c>
      <c r="B25" s="295">
        <v>3017</v>
      </c>
      <c r="C25" s="284">
        <v>4130.3957276400297</v>
      </c>
      <c r="D25" s="295">
        <v>1950.8415593699999</v>
      </c>
      <c r="E25" s="295">
        <v>670.38309278999998</v>
      </c>
      <c r="F25" s="295">
        <v>-7.3283300599999999</v>
      </c>
      <c r="G25" s="295">
        <v>755.24665904000005</v>
      </c>
      <c r="H25" s="295">
        <v>439.62831526999997</v>
      </c>
      <c r="I25" s="307">
        <v>-1092.676594</v>
      </c>
      <c r="J25" s="295">
        <v>-384.81729246999998</v>
      </c>
      <c r="K25" s="295">
        <v>464.96431276999999</v>
      </c>
      <c r="L25" s="295">
        <v>-1838.8378811699999</v>
      </c>
    </row>
    <row r="26" spans="1:13" ht="13.5" x14ac:dyDescent="0.3">
      <c r="A26" s="279" t="s">
        <v>59</v>
      </c>
      <c r="B26" s="295">
        <v>8098</v>
      </c>
      <c r="C26" s="284">
        <v>12329.689375100001</v>
      </c>
      <c r="D26" s="295">
        <v>-6993.9432373400005</v>
      </c>
      <c r="E26" s="295">
        <v>8505.2947573599995</v>
      </c>
      <c r="F26" s="295">
        <v>-1053.33449539</v>
      </c>
      <c r="G26" s="295">
        <v>-659.63969405</v>
      </c>
      <c r="H26" s="295">
        <v>-1335.3356805799999</v>
      </c>
      <c r="I26" s="307">
        <v>7210.60370857</v>
      </c>
      <c r="J26" s="295">
        <v>-1219.8000495199999</v>
      </c>
      <c r="K26" s="295">
        <v>-573.74653565999995</v>
      </c>
      <c r="L26" s="295">
        <v>-1445.0291549999999</v>
      </c>
      <c r="M26" s="274"/>
    </row>
    <row r="27" spans="1:13" ht="12" customHeight="1" x14ac:dyDescent="0.3">
      <c r="A27" s="279" t="s">
        <v>60</v>
      </c>
      <c r="B27" s="295">
        <v>-10</v>
      </c>
      <c r="C27" s="284">
        <v>0</v>
      </c>
      <c r="D27" s="295">
        <v>0</v>
      </c>
      <c r="E27" s="295">
        <v>-1.0724199999999999</v>
      </c>
      <c r="F27" s="295">
        <v>0</v>
      </c>
      <c r="G27" s="295">
        <v>0</v>
      </c>
      <c r="H27" s="295">
        <v>-3.3509600000000002</v>
      </c>
      <c r="I27" s="307">
        <v>-1.0724199999999999</v>
      </c>
      <c r="J27" s="295">
        <v>0</v>
      </c>
      <c r="K27" s="295">
        <v>0</v>
      </c>
      <c r="L27" s="295">
        <v>-3.3509600000000002</v>
      </c>
      <c r="M27" s="274"/>
    </row>
    <row r="28" spans="1:13" ht="13.5" x14ac:dyDescent="0.25">
      <c r="A28" s="280" t="s">
        <v>61</v>
      </c>
      <c r="B28" s="301">
        <v>12859</v>
      </c>
      <c r="C28" s="288">
        <v>25994.899085480021</v>
      </c>
      <c r="D28" s="301">
        <v>-805.74318399000003</v>
      </c>
      <c r="E28" s="301">
        <v>4789.434754429999</v>
      </c>
      <c r="F28" s="301">
        <v>-1386.9641472600001</v>
      </c>
      <c r="G28" s="301">
        <v>-492.42406185999994</v>
      </c>
      <c r="H28" s="301">
        <v>-75.490412659999961</v>
      </c>
      <c r="I28" s="309">
        <v>1674.6584801299991</v>
      </c>
      <c r="J28" s="301">
        <v>-2078.8104712099998</v>
      </c>
      <c r="K28" s="301">
        <v>-940.28056807999997</v>
      </c>
      <c r="L28" s="301">
        <v>-1951.7303467699999</v>
      </c>
      <c r="M28" s="274"/>
    </row>
    <row r="29" spans="1:13" ht="13.5" customHeight="1" x14ac:dyDescent="0.3">
      <c r="A29" s="279" t="s">
        <v>62</v>
      </c>
      <c r="B29" s="295">
        <v>-287</v>
      </c>
      <c r="C29" s="284">
        <v>-7326.5405442088722</v>
      </c>
      <c r="D29" s="295">
        <v>3763.9875257382341</v>
      </c>
      <c r="E29" s="295">
        <v>2484.6575321878577</v>
      </c>
      <c r="F29" s="295">
        <v>316.37908014471196</v>
      </c>
      <c r="G29" s="295">
        <v>467.98605355615553</v>
      </c>
      <c r="H29" s="295">
        <v>6889.8255497967384</v>
      </c>
      <c r="I29" s="307">
        <v>2825.6311091288349</v>
      </c>
      <c r="J29" s="295">
        <v>206.3453246661972</v>
      </c>
      <c r="K29" s="295">
        <v>1432.3171196026287</v>
      </c>
      <c r="L29" s="295">
        <v>6484.0794624693335</v>
      </c>
      <c r="M29" s="274"/>
    </row>
    <row r="30" spans="1:13" s="3" customFormat="1" ht="13.5" x14ac:dyDescent="0.3">
      <c r="A30" s="279" t="s">
        <v>63</v>
      </c>
      <c r="B30" s="295">
        <v>-4259</v>
      </c>
      <c r="C30" s="284">
        <v>-12347.115314796143</v>
      </c>
      <c r="D30" s="295">
        <v>-4623.3500259045804</v>
      </c>
      <c r="E30" s="295">
        <v>2330.0333543679726</v>
      </c>
      <c r="F30" s="295">
        <v>162.8724698072962</v>
      </c>
      <c r="G30" s="295">
        <v>-22.720580958821277</v>
      </c>
      <c r="H30" s="295">
        <v>7684.3537361293211</v>
      </c>
      <c r="I30" s="307">
        <v>3954.2453692287104</v>
      </c>
      <c r="J30" s="295">
        <v>-54.906189726187783</v>
      </c>
      <c r="K30" s="295">
        <v>-58.115538313728145</v>
      </c>
      <c r="L30" s="295">
        <v>6645.4885205724277</v>
      </c>
    </row>
    <row r="31" spans="1:13" s="3" customFormat="1" ht="13.5" x14ac:dyDescent="0.3">
      <c r="A31" s="279" t="s">
        <v>64</v>
      </c>
      <c r="B31" s="295">
        <v>7846</v>
      </c>
      <c r="C31" s="284">
        <v>-10231.903866020866</v>
      </c>
      <c r="D31" s="295">
        <v>11182.586555599264</v>
      </c>
      <c r="E31" s="295">
        <v>-946.45303574925367</v>
      </c>
      <c r="F31" s="295">
        <v>-80.438882159380071</v>
      </c>
      <c r="G31" s="295">
        <v>-189.54674164757969</v>
      </c>
      <c r="H31" s="295">
        <v>1839.3150295273174</v>
      </c>
      <c r="I31" s="307">
        <v>-953.89397598373625</v>
      </c>
      <c r="J31" s="295">
        <v>-139.31551506549363</v>
      </c>
      <c r="K31" s="295">
        <v>-190.59496445831351</v>
      </c>
      <c r="L31" s="295">
        <v>2166.7848157577655</v>
      </c>
    </row>
    <row r="32" spans="1:13" s="3" customFormat="1" ht="13.5" x14ac:dyDescent="0.3">
      <c r="A32" s="279" t="s">
        <v>65</v>
      </c>
      <c r="B32" s="295">
        <v>423</v>
      </c>
      <c r="C32" s="284">
        <v>-3659.0271411499998</v>
      </c>
      <c r="D32" s="295">
        <v>-2706.5771295499999</v>
      </c>
      <c r="E32" s="295">
        <v>1008.75347198</v>
      </c>
      <c r="F32" s="295">
        <v>131.07511559</v>
      </c>
      <c r="G32" s="295">
        <v>1234.53298023</v>
      </c>
      <c r="H32" s="295">
        <v>2582.38216594</v>
      </c>
      <c r="I32" s="307">
        <v>855.74352976</v>
      </c>
      <c r="J32" s="295">
        <v>89.557817069999999</v>
      </c>
      <c r="K32" s="295">
        <v>1245.42023328</v>
      </c>
      <c r="L32" s="295">
        <v>1507.1663235399999</v>
      </c>
    </row>
    <row r="33" spans="1:13" s="3" customFormat="1" ht="12" customHeight="1" x14ac:dyDescent="0.3">
      <c r="A33" s="279" t="s">
        <v>66</v>
      </c>
      <c r="B33" s="295">
        <v>-474</v>
      </c>
      <c r="C33" s="284">
        <v>689.85113608533447</v>
      </c>
      <c r="D33" s="295">
        <v>-757.05481509000003</v>
      </c>
      <c r="E33" s="295">
        <v>-1067.3465633200001</v>
      </c>
      <c r="F33" s="295">
        <v>139.74325843</v>
      </c>
      <c r="G33" s="295">
        <v>199.58816429999999</v>
      </c>
      <c r="H33" s="295">
        <v>10.10387031</v>
      </c>
      <c r="I33" s="307">
        <v>250.65702569000001</v>
      </c>
      <c r="J33" s="295">
        <v>139.74325843</v>
      </c>
      <c r="K33" s="295">
        <v>199.58816435</v>
      </c>
      <c r="L33" s="295">
        <v>106.80382437999999</v>
      </c>
    </row>
    <row r="34" spans="1:13" s="3" customFormat="1" ht="13.5" x14ac:dyDescent="0.3">
      <c r="A34" s="279" t="s">
        <v>67</v>
      </c>
      <c r="B34" s="295">
        <v>1057</v>
      </c>
      <c r="C34" s="284">
        <v>486.35601717999998</v>
      </c>
      <c r="D34" s="295">
        <v>-1815.3489900100001</v>
      </c>
      <c r="E34" s="295">
        <v>1216.0282204800001</v>
      </c>
      <c r="F34" s="295">
        <v>64.961006960000006</v>
      </c>
      <c r="G34" s="295">
        <v>34.561070049999998</v>
      </c>
      <c r="H34" s="295">
        <v>820.96345737000001</v>
      </c>
      <c r="I34" s="307">
        <v>1510.9605697699999</v>
      </c>
      <c r="J34" s="295">
        <v>64.961006909999995</v>
      </c>
      <c r="K34" s="295">
        <v>34.561070090000001</v>
      </c>
      <c r="L34" s="295">
        <v>820.96345742000005</v>
      </c>
    </row>
    <row r="35" spans="1:13" s="3" customFormat="1" ht="13.5" x14ac:dyDescent="0.25">
      <c r="A35" s="280" t="s">
        <v>68</v>
      </c>
      <c r="B35" s="301">
        <v>4306</v>
      </c>
      <c r="C35" s="288">
        <v>-32388.379712910544</v>
      </c>
      <c r="D35" s="301">
        <v>5044.2431207829177</v>
      </c>
      <c r="E35" s="301">
        <v>5025.6729799465775</v>
      </c>
      <c r="F35" s="301">
        <v>734.59204877262812</v>
      </c>
      <c r="G35" s="301">
        <v>1724.4009455297544</v>
      </c>
      <c r="H35" s="301">
        <v>19826.943809073378</v>
      </c>
      <c r="I35" s="309">
        <v>8443.3436275938093</v>
      </c>
      <c r="J35" s="301">
        <v>306.38570228451579</v>
      </c>
      <c r="K35" s="301">
        <v>2663.1760845505873</v>
      </c>
      <c r="L35" s="301">
        <v>17731.286404139526</v>
      </c>
    </row>
    <row r="36" spans="1:13" s="3" customFormat="1" ht="13.5" x14ac:dyDescent="0.3">
      <c r="A36" s="281" t="s">
        <v>69</v>
      </c>
      <c r="B36" s="290">
        <v>4</v>
      </c>
      <c r="C36" s="286">
        <v>-50.000453</v>
      </c>
      <c r="D36" s="290">
        <v>-23.283550999999999</v>
      </c>
      <c r="E36" s="290">
        <v>2.9031729999999998</v>
      </c>
      <c r="F36" s="290">
        <v>0</v>
      </c>
      <c r="G36" s="290">
        <v>0</v>
      </c>
      <c r="H36" s="290">
        <v>-245.747433</v>
      </c>
      <c r="I36" s="306">
        <v>2.9031729999999998</v>
      </c>
      <c r="J36" s="290">
        <v>0</v>
      </c>
      <c r="K36" s="290">
        <v>0</v>
      </c>
      <c r="L36" s="290">
        <v>-245.747433</v>
      </c>
    </row>
    <row r="37" spans="1:13" ht="13.5" x14ac:dyDescent="0.3">
      <c r="A37" s="282" t="s">
        <v>70</v>
      </c>
      <c r="B37" s="290">
        <v>311</v>
      </c>
      <c r="C37" s="286">
        <v>2035.1196098999999</v>
      </c>
      <c r="D37" s="290">
        <v>107.35778358</v>
      </c>
      <c r="E37" s="290">
        <v>-278.35860460999999</v>
      </c>
      <c r="F37" s="290">
        <v>-256.02175999999997</v>
      </c>
      <c r="G37" s="290">
        <v>158.437433</v>
      </c>
      <c r="H37" s="290">
        <v>-123.9421292</v>
      </c>
      <c r="I37" s="306">
        <v>-175.75758837000001</v>
      </c>
      <c r="J37" s="290">
        <v>98.871034399999999</v>
      </c>
      <c r="K37" s="290">
        <v>158.437433</v>
      </c>
      <c r="L37" s="290">
        <v>339.69492127000001</v>
      </c>
      <c r="M37" s="274"/>
    </row>
    <row r="38" spans="1:13" ht="13.5" x14ac:dyDescent="0.3">
      <c r="A38" s="287" t="s">
        <v>71</v>
      </c>
      <c r="B38" s="295"/>
      <c r="C38" s="284"/>
      <c r="D38" s="295">
        <v>6223.4786794499996</v>
      </c>
      <c r="E38" s="295">
        <v>12124.787665088148</v>
      </c>
      <c r="F38" s="295">
        <v>-1944.476108879011</v>
      </c>
      <c r="G38" s="295">
        <v>1567.154444696466</v>
      </c>
      <c r="H38" s="295">
        <v>11831.405395727359</v>
      </c>
      <c r="I38" s="307">
        <v>11202.811473014737</v>
      </c>
      <c r="J38" s="295">
        <v>-1960.9369638864937</v>
      </c>
      <c r="K38" s="295">
        <v>1543.3989008638996</v>
      </c>
      <c r="L38" s="295">
        <v>10878.585947171725</v>
      </c>
      <c r="M38" s="274"/>
    </row>
    <row r="39" spans="1:13" ht="13.5" x14ac:dyDescent="0.3">
      <c r="A39" s="287" t="s">
        <v>72</v>
      </c>
      <c r="B39" s="295"/>
      <c r="C39" s="284"/>
      <c r="D39" s="295">
        <v>980.18225969999003</v>
      </c>
      <c r="E39" s="295">
        <v>556.98218211000005</v>
      </c>
      <c r="F39" s="295">
        <v>2840.0976230400001</v>
      </c>
      <c r="G39" s="295">
        <v>26.737755249999999</v>
      </c>
      <c r="H39" s="295">
        <v>8488.7489465800008</v>
      </c>
      <c r="I39" s="307">
        <v>656.71797444000003</v>
      </c>
      <c r="J39" s="295">
        <v>1944.2895421000001</v>
      </c>
      <c r="K39" s="295">
        <v>115.97641983</v>
      </c>
      <c r="L39" s="295">
        <v>9697.6087725800007</v>
      </c>
      <c r="M39" s="274"/>
    </row>
    <row r="40" spans="1:13" ht="13.5" x14ac:dyDescent="0.3">
      <c r="A40" s="287" t="s">
        <v>73</v>
      </c>
      <c r="B40" s="295"/>
      <c r="C40" s="284"/>
      <c r="D40" s="295">
        <v>1109.1607742799999</v>
      </c>
      <c r="E40" s="295">
        <v>1731.5219261100001</v>
      </c>
      <c r="F40" s="295">
        <v>-618.76484954</v>
      </c>
      <c r="G40" s="295">
        <v>568.34253273000002</v>
      </c>
      <c r="H40" s="295">
        <v>2036.3291332199999</v>
      </c>
      <c r="I40" s="307">
        <v>1731.52192614</v>
      </c>
      <c r="J40" s="295">
        <v>-618.37519482000005</v>
      </c>
      <c r="K40" s="295">
        <v>567.24697318000005</v>
      </c>
      <c r="L40" s="295">
        <v>2036.32913323</v>
      </c>
      <c r="M40" s="274"/>
    </row>
    <row r="41" spans="1:13" ht="13.5" x14ac:dyDescent="0.3">
      <c r="A41" s="287" t="s">
        <v>74</v>
      </c>
      <c r="B41" s="305"/>
      <c r="C41" s="304"/>
      <c r="D41" s="305">
        <v>2304.9842989200001</v>
      </c>
      <c r="E41" s="305">
        <v>6747.68707576</v>
      </c>
      <c r="F41" s="295">
        <v>-2386.96476764</v>
      </c>
      <c r="G41" s="295">
        <v>111.55640395</v>
      </c>
      <c r="H41" s="295">
        <v>2683.9386160399999</v>
      </c>
      <c r="I41" s="310">
        <v>6747.6870755299997</v>
      </c>
      <c r="J41" s="295">
        <v>-2386.2464528599999</v>
      </c>
      <c r="K41" s="295">
        <v>109.72137444000001</v>
      </c>
      <c r="L41" s="295">
        <v>2683.9386162599999</v>
      </c>
      <c r="M41" s="274"/>
    </row>
    <row r="42" spans="1:13" ht="13.5" x14ac:dyDescent="0.3">
      <c r="A42" s="282" t="s">
        <v>75</v>
      </c>
      <c r="B42" s="290">
        <v>11147</v>
      </c>
      <c r="C42" s="286">
        <v>39978.458485760733</v>
      </c>
      <c r="D42" s="290">
        <v>10617.806012349991</v>
      </c>
      <c r="E42" s="290">
        <v>21160.978849068149</v>
      </c>
      <c r="F42" s="290">
        <v>-2110.1081030190107</v>
      </c>
      <c r="G42" s="290">
        <v>2273.7911366264661</v>
      </c>
      <c r="H42" s="268">
        <v>25040.422091567358</v>
      </c>
      <c r="I42" s="316">
        <v>20338.738449124736</v>
      </c>
      <c r="J42" s="290">
        <v>-3021.2690694664934</v>
      </c>
      <c r="K42" s="290">
        <v>2336.3436683138998</v>
      </c>
      <c r="L42" s="290">
        <v>25296.462469241724</v>
      </c>
      <c r="M42" s="274"/>
    </row>
    <row r="43" spans="1:13" ht="13.5" x14ac:dyDescent="0.3">
      <c r="A43" s="282" t="s">
        <v>76</v>
      </c>
      <c r="B43" s="290">
        <v>1697</v>
      </c>
      <c r="C43" s="286">
        <v>8897.6167878899996</v>
      </c>
      <c r="D43" s="290">
        <v>2806.1576575899999</v>
      </c>
      <c r="E43" s="290">
        <v>2402.7658010199998</v>
      </c>
      <c r="F43" s="290">
        <v>7333.8674005499997</v>
      </c>
      <c r="G43" s="290">
        <v>694.93720972999995</v>
      </c>
      <c r="H43" s="268">
        <v>11276.946675839999</v>
      </c>
      <c r="I43" s="316">
        <v>1440.0367024499999</v>
      </c>
      <c r="J43" s="290">
        <v>6978.3789670599999</v>
      </c>
      <c r="K43" s="290">
        <v>429.96138612999999</v>
      </c>
      <c r="L43" s="290">
        <v>9180.6896059200008</v>
      </c>
      <c r="M43" s="274"/>
    </row>
    <row r="44" spans="1:13" ht="13.5" x14ac:dyDescent="0.3">
      <c r="A44" s="282" t="s">
        <v>77</v>
      </c>
      <c r="B44" s="290">
        <v>39</v>
      </c>
      <c r="C44" s="286">
        <v>2544.1710603199999</v>
      </c>
      <c r="D44" s="290">
        <v>461.37747250000001</v>
      </c>
      <c r="E44" s="290">
        <v>398.08980294000003</v>
      </c>
      <c r="F44" s="290">
        <v>-29.465942999999999</v>
      </c>
      <c r="G44" s="290">
        <v>-1.9534</v>
      </c>
      <c r="H44" s="268">
        <v>445.38484468000001</v>
      </c>
      <c r="I44" s="316">
        <v>398.08980294000003</v>
      </c>
      <c r="J44" s="290">
        <v>-29.465942999999999</v>
      </c>
      <c r="K44" s="290">
        <v>-1.9534</v>
      </c>
      <c r="L44" s="290">
        <v>445.38484468000001</v>
      </c>
      <c r="M44" s="274"/>
    </row>
    <row r="45" spans="1:13" ht="13.5" x14ac:dyDescent="0.3">
      <c r="A45" s="282" t="s">
        <v>78</v>
      </c>
      <c r="B45" s="290">
        <v>113</v>
      </c>
      <c r="C45" s="286">
        <v>2631.6450710511831</v>
      </c>
      <c r="D45" s="290">
        <v>2439.6184416000001</v>
      </c>
      <c r="E45" s="290">
        <v>2125.5403767399998</v>
      </c>
      <c r="F45" s="290">
        <v>-524.49882319999995</v>
      </c>
      <c r="G45" s="290">
        <v>-232.79364889999999</v>
      </c>
      <c r="H45" s="268">
        <v>-586.61052203999998</v>
      </c>
      <c r="I45" s="316">
        <v>2077.7938569100002</v>
      </c>
      <c r="J45" s="290">
        <v>-538.23456169999997</v>
      </c>
      <c r="K45" s="290">
        <v>-233.15299998</v>
      </c>
      <c r="L45" s="290">
        <v>-688.02523298999995</v>
      </c>
      <c r="M45" s="274"/>
    </row>
    <row r="46" spans="1:13" ht="13.5" x14ac:dyDescent="0.3">
      <c r="A46" s="296" t="s">
        <v>79</v>
      </c>
      <c r="B46" s="298">
        <v>-5</v>
      </c>
      <c r="C46" s="297">
        <v>-124.689829</v>
      </c>
      <c r="D46" s="298">
        <v>2021.994919</v>
      </c>
      <c r="E46" s="298">
        <v>55.511080999999997</v>
      </c>
      <c r="F46" s="290">
        <v>0</v>
      </c>
      <c r="G46" s="290">
        <v>0</v>
      </c>
      <c r="H46" s="268">
        <v>0</v>
      </c>
      <c r="I46" s="316">
        <v>0</v>
      </c>
      <c r="J46" s="290">
        <v>0</v>
      </c>
      <c r="K46" s="290">
        <v>0</v>
      </c>
      <c r="L46" s="290">
        <v>0</v>
      </c>
      <c r="M46" s="274"/>
    </row>
    <row r="47" spans="1:13" ht="13.5" x14ac:dyDescent="0.3">
      <c r="A47" s="291" t="s">
        <v>80</v>
      </c>
      <c r="B47" s="302">
        <v>55552</v>
      </c>
      <c r="C47" s="292">
        <v>62584.044424717031</v>
      </c>
      <c r="D47" s="302">
        <v>47225.713567807958</v>
      </c>
      <c r="E47" s="302">
        <v>43371.66325028288</v>
      </c>
      <c r="F47" s="302">
        <v>7032.788646222617</v>
      </c>
      <c r="G47" s="302">
        <v>4412.000727138311</v>
      </c>
      <c r="H47" s="302">
        <v>83910.074560291483</v>
      </c>
      <c r="I47" s="302">
        <v>40171.491307790769</v>
      </c>
      <c r="J47" s="302">
        <v>5129.4771876889872</v>
      </c>
      <c r="K47" s="302">
        <v>4722.8549419211377</v>
      </c>
      <c r="L47" s="302">
        <v>74497.841146661376</v>
      </c>
      <c r="M47" s="274"/>
    </row>
    <row r="48" spans="1:13" ht="13" thickBot="1" x14ac:dyDescent="0.3">
      <c r="A48" s="274" t="s">
        <v>89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  <c r="L48" s="274"/>
      <c r="M48" s="274"/>
    </row>
    <row r="49" spans="1:12" ht="13.5" x14ac:dyDescent="0.3">
      <c r="A49" s="276" t="s">
        <v>82</v>
      </c>
      <c r="B49" s="277"/>
      <c r="C49" s="277"/>
      <c r="D49" s="277"/>
      <c r="E49" s="285"/>
      <c r="F49" s="285"/>
      <c r="G49" s="285"/>
      <c r="H49" s="285"/>
      <c r="I49" s="285"/>
      <c r="J49" s="285"/>
      <c r="K49" s="278"/>
      <c r="L49" s="274"/>
    </row>
    <row r="50" spans="1:12" x14ac:dyDescent="0.25">
      <c r="A50" s="274"/>
      <c r="B50" s="274"/>
      <c r="C50" s="275"/>
      <c r="D50" s="275"/>
      <c r="E50" s="275"/>
      <c r="F50" s="26"/>
      <c r="G50" s="26"/>
      <c r="H50" s="26"/>
      <c r="I50" s="275"/>
      <c r="J50" s="275"/>
      <c r="K50" s="275"/>
      <c r="L50" s="275"/>
    </row>
    <row r="51" spans="1:12" x14ac:dyDescent="0.25">
      <c r="A51" s="274"/>
      <c r="B51" s="274"/>
      <c r="C51" s="275"/>
      <c r="D51" s="275"/>
      <c r="E51" s="275"/>
      <c r="F51" s="275"/>
      <c r="G51" s="275"/>
      <c r="H51" s="275"/>
      <c r="I51" s="275"/>
      <c r="J51" s="275"/>
      <c r="K51" s="275"/>
      <c r="L51" s="275"/>
    </row>
    <row r="52" spans="1:12" x14ac:dyDescent="0.25">
      <c r="A52" s="274"/>
      <c r="B52" s="274"/>
      <c r="C52" s="275"/>
      <c r="D52" s="275"/>
      <c r="E52" s="275"/>
      <c r="F52" s="26"/>
      <c r="G52" s="26"/>
      <c r="H52" s="26"/>
      <c r="I52" s="26"/>
      <c r="J52" s="26"/>
      <c r="K52" s="26"/>
      <c r="L52" s="26"/>
    </row>
    <row r="53" spans="1:12" x14ac:dyDescent="0.25">
      <c r="A53" s="274"/>
      <c r="B53" s="274"/>
      <c r="C53" s="27"/>
      <c r="D53" s="275"/>
      <c r="E53" s="275"/>
      <c r="G53" s="138"/>
      <c r="H53" s="138"/>
      <c r="I53" s="275"/>
      <c r="J53" s="275"/>
      <c r="K53" s="138"/>
      <c r="L53" s="138"/>
    </row>
    <row r="54" spans="1:12" x14ac:dyDescent="0.25">
      <c r="A54" s="274"/>
      <c r="B54" s="274"/>
      <c r="C54" s="27"/>
      <c r="D54" s="275"/>
      <c r="E54" s="275"/>
      <c r="F54" s="26"/>
      <c r="G54" s="26"/>
      <c r="H54" s="26"/>
      <c r="I54" s="26"/>
      <c r="J54" s="26"/>
      <c r="K54" s="26"/>
      <c r="L54" s="26"/>
    </row>
    <row r="55" spans="1:12" x14ac:dyDescent="0.25">
      <c r="A55" s="274"/>
      <c r="B55" s="274"/>
      <c r="C55" s="27"/>
      <c r="D55" s="275"/>
      <c r="E55" s="275"/>
      <c r="F55" s="275"/>
      <c r="G55" s="26"/>
      <c r="H55" s="26"/>
      <c r="I55" s="275"/>
      <c r="J55" s="275"/>
      <c r="K55" s="26"/>
      <c r="L55" s="26"/>
    </row>
    <row r="56" spans="1:12" x14ac:dyDescent="0.25">
      <c r="A56" s="274"/>
      <c r="B56" s="274"/>
      <c r="C56" s="27"/>
      <c r="D56" s="275"/>
      <c r="E56" s="275"/>
      <c r="F56" s="275"/>
      <c r="G56" s="26"/>
      <c r="H56" s="26"/>
      <c r="I56" s="275"/>
      <c r="J56" s="275"/>
      <c r="K56" s="26"/>
      <c r="L56" s="26"/>
    </row>
    <row r="57" spans="1:12" x14ac:dyDescent="0.25">
      <c r="A57" s="274"/>
      <c r="B57" s="274"/>
      <c r="C57" s="27"/>
      <c r="D57" s="275"/>
      <c r="E57" s="275"/>
      <c r="F57" s="275"/>
      <c r="G57" s="26"/>
      <c r="H57" s="26"/>
      <c r="I57" s="275"/>
      <c r="J57" s="275"/>
      <c r="K57" s="26"/>
      <c r="L57" s="26"/>
    </row>
    <row r="58" spans="1:12" x14ac:dyDescent="0.25">
      <c r="A58" s="274"/>
      <c r="B58" s="274"/>
      <c r="C58" s="27"/>
      <c r="D58" s="275"/>
      <c r="E58" s="275"/>
      <c r="F58" s="275"/>
      <c r="G58" s="275"/>
      <c r="H58" s="275"/>
      <c r="I58" s="275"/>
      <c r="J58" s="275"/>
      <c r="K58" s="275"/>
      <c r="L58" s="275"/>
    </row>
    <row r="59" spans="1:12" x14ac:dyDescent="0.25">
      <c r="A59" s="274"/>
      <c r="B59" s="274"/>
      <c r="C59" s="27"/>
      <c r="D59" s="275"/>
      <c r="E59" s="275"/>
      <c r="F59" s="275"/>
      <c r="G59" s="275"/>
      <c r="H59" s="275"/>
      <c r="I59" s="275"/>
      <c r="J59" s="275"/>
      <c r="K59" s="275"/>
      <c r="L59" s="275"/>
    </row>
    <row r="60" spans="1:12" x14ac:dyDescent="0.25">
      <c r="A60" s="274"/>
      <c r="B60" s="274"/>
      <c r="C60" s="27"/>
      <c r="D60" s="275"/>
      <c r="E60" s="275"/>
      <c r="F60" s="275"/>
      <c r="G60" s="275"/>
      <c r="H60" s="275"/>
      <c r="I60" s="275"/>
      <c r="J60" s="275"/>
      <c r="K60" s="275"/>
      <c r="L60" s="275"/>
    </row>
    <row r="61" spans="1:12" x14ac:dyDescent="0.25">
      <c r="A61" s="274"/>
      <c r="B61" s="274"/>
      <c r="C61" s="27"/>
      <c r="D61" s="275"/>
      <c r="E61" s="275"/>
      <c r="F61" s="275"/>
      <c r="G61" s="275"/>
      <c r="H61" s="275"/>
      <c r="I61" s="275"/>
      <c r="J61" s="275"/>
      <c r="K61" s="275"/>
      <c r="L61" s="275"/>
    </row>
    <row r="62" spans="1:12" x14ac:dyDescent="0.25">
      <c r="A62" s="274"/>
      <c r="B62" s="274"/>
      <c r="C62" s="27"/>
      <c r="D62" s="275"/>
      <c r="E62" s="275"/>
      <c r="F62" s="275"/>
      <c r="G62" s="275"/>
      <c r="H62" s="275"/>
      <c r="I62" s="275"/>
      <c r="J62" s="275"/>
      <c r="K62" s="275"/>
      <c r="L62" s="275"/>
    </row>
    <row r="63" spans="1:12" x14ac:dyDescent="0.25">
      <c r="A63" s="274"/>
      <c r="B63" s="274"/>
      <c r="C63" s="27"/>
      <c r="D63" s="275"/>
      <c r="E63" s="275"/>
      <c r="F63" s="275"/>
      <c r="G63" s="275"/>
      <c r="H63" s="275"/>
      <c r="I63" s="275"/>
      <c r="J63" s="275"/>
      <c r="K63" s="275"/>
      <c r="L63" s="275"/>
    </row>
    <row r="64" spans="1:12" x14ac:dyDescent="0.25">
      <c r="A64" s="274"/>
      <c r="B64" s="274"/>
      <c r="C64" s="27"/>
      <c r="D64" s="275"/>
      <c r="E64" s="275"/>
      <c r="F64" s="275"/>
      <c r="G64" s="275"/>
      <c r="H64" s="275"/>
      <c r="I64" s="275"/>
      <c r="J64" s="275"/>
      <c r="K64" s="275"/>
      <c r="L64" s="275"/>
    </row>
    <row r="65" spans="3:12" x14ac:dyDescent="0.25">
      <c r="C65" s="27"/>
      <c r="D65" s="275"/>
      <c r="E65" s="275"/>
      <c r="F65" s="275"/>
      <c r="G65" s="275"/>
      <c r="H65" s="275"/>
      <c r="I65" s="275"/>
      <c r="J65" s="275"/>
      <c r="K65" s="275"/>
      <c r="L65" s="275"/>
    </row>
    <row r="66" spans="3:12" x14ac:dyDescent="0.25">
      <c r="C66" s="27"/>
      <c r="D66" s="275"/>
      <c r="E66" s="275"/>
      <c r="F66" s="275"/>
      <c r="G66" s="275"/>
      <c r="H66" s="275"/>
      <c r="I66" s="275"/>
      <c r="J66" s="275"/>
      <c r="K66" s="275"/>
      <c r="L66" s="275"/>
    </row>
    <row r="67" spans="3:12" x14ac:dyDescent="0.25">
      <c r="C67" s="27"/>
      <c r="D67" s="275"/>
      <c r="E67" s="275"/>
      <c r="F67" s="275"/>
      <c r="G67" s="275"/>
      <c r="H67" s="275"/>
      <c r="I67" s="275"/>
      <c r="J67" s="275"/>
      <c r="K67" s="275"/>
      <c r="L67" s="275"/>
    </row>
    <row r="68" spans="3:12" x14ac:dyDescent="0.25">
      <c r="C68" s="27"/>
      <c r="D68" s="275"/>
      <c r="E68" s="275"/>
      <c r="F68" s="275"/>
      <c r="G68" s="275"/>
      <c r="H68" s="275"/>
      <c r="I68" s="275"/>
      <c r="J68" s="275"/>
      <c r="K68" s="275"/>
      <c r="L68" s="275"/>
    </row>
    <row r="69" spans="3:12" x14ac:dyDescent="0.25">
      <c r="C69" s="27"/>
      <c r="D69" s="275"/>
      <c r="E69" s="275"/>
      <c r="F69" s="275"/>
      <c r="G69" s="275"/>
      <c r="H69" s="275"/>
      <c r="I69" s="275"/>
      <c r="J69" s="275"/>
      <c r="K69" s="275"/>
      <c r="L69" s="275"/>
    </row>
    <row r="70" spans="3:12" x14ac:dyDescent="0.25">
      <c r="C70" s="27"/>
      <c r="D70" s="275"/>
      <c r="E70" s="275"/>
      <c r="F70" s="275"/>
      <c r="G70" s="275"/>
      <c r="H70" s="275"/>
      <c r="I70" s="275"/>
      <c r="J70" s="275"/>
      <c r="K70" s="275"/>
      <c r="L70" s="275"/>
    </row>
    <row r="71" spans="3:12" x14ac:dyDescent="0.25">
      <c r="C71" s="27"/>
      <c r="D71" s="275"/>
      <c r="E71" s="275"/>
      <c r="F71" s="275"/>
      <c r="G71" s="275"/>
      <c r="H71" s="275"/>
      <c r="I71" s="275"/>
      <c r="J71" s="275"/>
      <c r="K71" s="275"/>
      <c r="L71" s="275"/>
    </row>
    <row r="72" spans="3:12" x14ac:dyDescent="0.25">
      <c r="C72" s="27"/>
      <c r="D72" s="275"/>
      <c r="E72" s="275"/>
      <c r="F72" s="275"/>
      <c r="G72" s="275"/>
      <c r="H72" s="275"/>
      <c r="I72" s="275"/>
      <c r="J72" s="275"/>
      <c r="K72" s="275"/>
      <c r="L72" s="275"/>
    </row>
    <row r="73" spans="3:12" x14ac:dyDescent="0.25">
      <c r="C73" s="27"/>
      <c r="D73" s="275"/>
      <c r="E73" s="275"/>
      <c r="F73" s="275"/>
      <c r="G73" s="275"/>
      <c r="H73" s="275"/>
      <c r="I73" s="275"/>
      <c r="J73" s="275"/>
      <c r="K73" s="275"/>
      <c r="L73" s="275"/>
    </row>
    <row r="74" spans="3:12" x14ac:dyDescent="0.25">
      <c r="C74" s="27"/>
      <c r="D74" s="275"/>
      <c r="E74" s="275"/>
      <c r="F74" s="275"/>
      <c r="G74" s="275"/>
      <c r="H74" s="275"/>
      <c r="I74" s="275"/>
      <c r="J74" s="275"/>
      <c r="K74" s="275"/>
      <c r="L74" s="275"/>
    </row>
    <row r="75" spans="3:12" x14ac:dyDescent="0.25">
      <c r="C75" s="27"/>
      <c r="D75" s="275"/>
      <c r="E75" s="275"/>
      <c r="F75" s="275"/>
      <c r="G75" s="275"/>
      <c r="H75" s="275"/>
      <c r="I75" s="275"/>
      <c r="J75" s="275"/>
      <c r="K75" s="275"/>
      <c r="L75" s="275"/>
    </row>
    <row r="76" spans="3:12" x14ac:dyDescent="0.25">
      <c r="C76" s="27"/>
      <c r="D76" s="275"/>
      <c r="E76" s="275"/>
      <c r="F76" s="275"/>
      <c r="G76" s="275"/>
      <c r="H76" s="275"/>
      <c r="I76" s="275"/>
      <c r="J76" s="275"/>
      <c r="K76" s="275"/>
      <c r="L76" s="275"/>
    </row>
    <row r="77" spans="3:12" x14ac:dyDescent="0.25">
      <c r="C77" s="27"/>
      <c r="D77" s="275"/>
      <c r="E77" s="275"/>
      <c r="F77" s="275"/>
      <c r="G77" s="275"/>
      <c r="H77" s="275"/>
      <c r="I77" s="275"/>
      <c r="J77" s="275"/>
      <c r="K77" s="275"/>
      <c r="L77" s="275"/>
    </row>
    <row r="78" spans="3:12" x14ac:dyDescent="0.25">
      <c r="C78" s="27"/>
      <c r="D78" s="275"/>
      <c r="E78" s="275"/>
      <c r="F78" s="254"/>
      <c r="G78" s="254"/>
      <c r="H78" s="254"/>
      <c r="I78" s="275"/>
      <c r="J78" s="275"/>
      <c r="K78" s="275"/>
      <c r="L78" s="275"/>
    </row>
    <row r="79" spans="3:12" x14ac:dyDescent="0.25">
      <c r="C79" s="274"/>
      <c r="E79" s="254"/>
      <c r="F79" s="254"/>
      <c r="G79" s="254"/>
      <c r="H79" s="254"/>
      <c r="I79" s="275"/>
      <c r="J79" s="275"/>
      <c r="K79" s="275"/>
      <c r="L79" s="275"/>
    </row>
  </sheetData>
  <mergeCells count="3">
    <mergeCell ref="A2:H2"/>
    <mergeCell ref="A1:H1"/>
    <mergeCell ref="I2:L2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zoomScale="70" zoomScaleNormal="70" workbookViewId="0">
      <selection activeCell="B7" sqref="B7"/>
    </sheetView>
  </sheetViews>
  <sheetFormatPr defaultColWidth="11.453125" defaultRowHeight="12.5" x14ac:dyDescent="0.25"/>
  <cols>
    <col min="1" max="1" width="42.26953125" style="1" customWidth="1"/>
    <col min="2" max="2" width="11" style="1" customWidth="1"/>
    <col min="3" max="6" width="11.453125" style="1" customWidth="1"/>
    <col min="7" max="7" width="12.54296875" style="1" customWidth="1"/>
    <col min="8" max="8" width="13.26953125" style="1" customWidth="1"/>
    <col min="9" max="16384" width="11.453125" style="1"/>
  </cols>
  <sheetData>
    <row r="1" spans="1:9" ht="28.5" customHeight="1" x14ac:dyDescent="0.25">
      <c r="A1" s="361" t="s">
        <v>90</v>
      </c>
      <c r="B1" s="361"/>
      <c r="C1" s="361"/>
      <c r="D1" s="361"/>
      <c r="E1" s="361"/>
      <c r="F1" s="361"/>
      <c r="G1" s="361"/>
      <c r="H1" s="362"/>
      <c r="I1" s="274"/>
    </row>
    <row r="2" spans="1:9" ht="13.5" x14ac:dyDescent="0.3">
      <c r="A2" s="48"/>
      <c r="B2" s="273">
        <v>2015</v>
      </c>
      <c r="C2" s="273">
        <v>2016</v>
      </c>
      <c r="D2" s="273">
        <v>2017</v>
      </c>
      <c r="E2" s="273">
        <v>2018</v>
      </c>
      <c r="F2" s="273">
        <v>2019</v>
      </c>
      <c r="G2" s="273" t="s">
        <v>36</v>
      </c>
      <c r="H2" s="273" t="s">
        <v>220</v>
      </c>
      <c r="I2" s="274"/>
    </row>
    <row r="3" spans="1:9" ht="13.5" x14ac:dyDescent="0.3">
      <c r="A3" s="282" t="s">
        <v>37</v>
      </c>
      <c r="B3" s="286">
        <v>30</v>
      </c>
      <c r="C3" s="286">
        <v>31</v>
      </c>
      <c r="D3" s="286">
        <v>30</v>
      </c>
      <c r="E3" s="286">
        <v>44</v>
      </c>
      <c r="F3" s="286">
        <v>45</v>
      </c>
      <c r="G3" s="286">
        <v>42</v>
      </c>
      <c r="H3" s="286">
        <v>42</v>
      </c>
      <c r="I3" s="274"/>
    </row>
    <row r="4" spans="1:9" ht="13.5" x14ac:dyDescent="0.3">
      <c r="A4" s="287" t="s">
        <v>38</v>
      </c>
      <c r="B4" s="284">
        <v>1</v>
      </c>
      <c r="C4" s="284">
        <v>1</v>
      </c>
      <c r="D4" s="284">
        <v>1</v>
      </c>
      <c r="E4" s="284">
        <v>1</v>
      </c>
      <c r="F4" s="284">
        <v>1</v>
      </c>
      <c r="G4" s="284">
        <v>1</v>
      </c>
      <c r="H4" s="284">
        <v>1</v>
      </c>
      <c r="I4" s="274"/>
    </row>
    <row r="5" spans="1:9" ht="13.5" x14ac:dyDescent="0.3">
      <c r="A5" s="287" t="s">
        <v>39</v>
      </c>
      <c r="B5" s="284">
        <v>1</v>
      </c>
      <c r="C5" s="284">
        <v>1</v>
      </c>
      <c r="D5" s="284">
        <v>1</v>
      </c>
      <c r="E5" s="284">
        <v>1</v>
      </c>
      <c r="F5" s="284">
        <v>1</v>
      </c>
      <c r="G5" s="284">
        <v>2</v>
      </c>
      <c r="H5" s="284">
        <v>2</v>
      </c>
      <c r="I5" s="274"/>
    </row>
    <row r="6" spans="1:9" ht="13.5" x14ac:dyDescent="0.3">
      <c r="A6" s="287" t="s">
        <v>40</v>
      </c>
      <c r="B6" s="284">
        <v>27</v>
      </c>
      <c r="C6" s="284">
        <v>31</v>
      </c>
      <c r="D6" s="284">
        <v>30</v>
      </c>
      <c r="E6" s="284">
        <v>43</v>
      </c>
      <c r="F6" s="284">
        <v>42</v>
      </c>
      <c r="G6" s="284">
        <v>43</v>
      </c>
      <c r="H6" s="284">
        <v>43</v>
      </c>
      <c r="I6" s="274"/>
    </row>
    <row r="7" spans="1:9" ht="13.5" x14ac:dyDescent="0.3">
      <c r="A7" s="287" t="s">
        <v>41</v>
      </c>
      <c r="B7" s="284">
        <v>6</v>
      </c>
      <c r="C7" s="284">
        <v>6</v>
      </c>
      <c r="D7" s="284">
        <v>3</v>
      </c>
      <c r="E7" s="284">
        <v>3</v>
      </c>
      <c r="F7" s="284">
        <v>3</v>
      </c>
      <c r="G7" s="284">
        <v>3</v>
      </c>
      <c r="H7" s="284">
        <v>3</v>
      </c>
      <c r="I7" s="274"/>
    </row>
    <row r="8" spans="1:9" ht="13.5" x14ac:dyDescent="0.3">
      <c r="A8" s="287" t="s">
        <v>42</v>
      </c>
      <c r="B8" s="284">
        <v>37</v>
      </c>
      <c r="C8" s="284">
        <v>38</v>
      </c>
      <c r="D8" s="284">
        <v>36</v>
      </c>
      <c r="E8" s="284">
        <v>47</v>
      </c>
      <c r="F8" s="284">
        <v>47</v>
      </c>
      <c r="G8" s="284">
        <v>46</v>
      </c>
      <c r="H8" s="284">
        <v>47</v>
      </c>
      <c r="I8" s="274"/>
    </row>
    <row r="9" spans="1:9" ht="13.5" x14ac:dyDescent="0.3">
      <c r="A9" s="287" t="s">
        <v>43</v>
      </c>
      <c r="B9" s="284">
        <v>12</v>
      </c>
      <c r="C9" s="284">
        <v>12</v>
      </c>
      <c r="D9" s="284">
        <v>12</v>
      </c>
      <c r="E9" s="284">
        <v>16</v>
      </c>
      <c r="F9" s="284">
        <v>15</v>
      </c>
      <c r="G9" s="284">
        <v>16</v>
      </c>
      <c r="H9" s="284">
        <v>16</v>
      </c>
      <c r="I9" s="274"/>
    </row>
    <row r="10" spans="1:9" ht="13.5" x14ac:dyDescent="0.3">
      <c r="A10" s="287" t="s">
        <v>44</v>
      </c>
      <c r="B10" s="284">
        <v>84</v>
      </c>
      <c r="C10" s="284">
        <v>96</v>
      </c>
      <c r="D10" s="284">
        <v>102</v>
      </c>
      <c r="E10" s="284">
        <v>142</v>
      </c>
      <c r="F10" s="284">
        <v>150</v>
      </c>
      <c r="G10" s="284">
        <v>177</v>
      </c>
      <c r="H10" s="284">
        <v>179</v>
      </c>
      <c r="I10" s="274"/>
    </row>
    <row r="11" spans="1:9" ht="13.5" x14ac:dyDescent="0.3">
      <c r="A11" s="287" t="s">
        <v>45</v>
      </c>
      <c r="B11" s="284">
        <v>2</v>
      </c>
      <c r="C11" s="284">
        <v>1</v>
      </c>
      <c r="D11" s="284">
        <v>1</v>
      </c>
      <c r="E11" s="284">
        <v>1</v>
      </c>
      <c r="F11" s="284">
        <v>1</v>
      </c>
      <c r="G11" s="284">
        <v>1</v>
      </c>
      <c r="H11" s="284">
        <v>1</v>
      </c>
      <c r="I11" s="274"/>
    </row>
    <row r="12" spans="1:9" ht="13.5" x14ac:dyDescent="0.3">
      <c r="A12" s="287" t="s">
        <v>46</v>
      </c>
      <c r="B12" s="284">
        <v>1</v>
      </c>
      <c r="C12" s="284">
        <v>1</v>
      </c>
      <c r="D12" s="284">
        <v>1</v>
      </c>
      <c r="E12" s="284">
        <v>1</v>
      </c>
      <c r="F12" s="284">
        <v>1</v>
      </c>
      <c r="G12" s="284">
        <v>1</v>
      </c>
      <c r="H12" s="284">
        <v>1</v>
      </c>
      <c r="I12" s="284"/>
    </row>
    <row r="13" spans="1:9" ht="13.5" x14ac:dyDescent="0.3">
      <c r="A13" s="287" t="s">
        <v>47</v>
      </c>
      <c r="B13" s="284">
        <v>10</v>
      </c>
      <c r="C13" s="284">
        <v>11</v>
      </c>
      <c r="D13" s="284">
        <v>10</v>
      </c>
      <c r="E13" s="284">
        <v>11</v>
      </c>
      <c r="F13" s="284">
        <v>11</v>
      </c>
      <c r="G13" s="284">
        <v>11</v>
      </c>
      <c r="H13" s="284">
        <v>11</v>
      </c>
      <c r="I13" s="274"/>
    </row>
    <row r="14" spans="1:9" ht="13.5" x14ac:dyDescent="0.3">
      <c r="A14" s="287" t="s">
        <v>48</v>
      </c>
      <c r="B14" s="284">
        <v>4</v>
      </c>
      <c r="C14" s="284">
        <v>4</v>
      </c>
      <c r="D14" s="284">
        <v>4</v>
      </c>
      <c r="E14" s="284">
        <v>4</v>
      </c>
      <c r="F14" s="284">
        <v>4</v>
      </c>
      <c r="G14" s="284">
        <v>4</v>
      </c>
      <c r="H14" s="284">
        <v>4</v>
      </c>
      <c r="I14" s="274"/>
    </row>
    <row r="15" spans="1:9" ht="13.5" x14ac:dyDescent="0.3">
      <c r="A15" s="287" t="s">
        <v>49</v>
      </c>
      <c r="B15" s="284">
        <v>3</v>
      </c>
      <c r="C15" s="284">
        <v>3</v>
      </c>
      <c r="D15" s="284">
        <v>3</v>
      </c>
      <c r="E15" s="284">
        <v>3</v>
      </c>
      <c r="F15" s="284">
        <v>3</v>
      </c>
      <c r="G15" s="284">
        <v>4</v>
      </c>
      <c r="H15" s="284">
        <v>4</v>
      </c>
      <c r="I15" s="274"/>
    </row>
    <row r="16" spans="1:9" ht="13.5" x14ac:dyDescent="0.3">
      <c r="A16" s="287" t="s">
        <v>50</v>
      </c>
      <c r="B16" s="284">
        <v>6</v>
      </c>
      <c r="C16" s="284">
        <v>6</v>
      </c>
      <c r="D16" s="284">
        <v>3</v>
      </c>
      <c r="E16" s="284">
        <v>3</v>
      </c>
      <c r="F16" s="284">
        <v>3</v>
      </c>
      <c r="G16" s="284">
        <v>3</v>
      </c>
      <c r="H16" s="284">
        <v>3</v>
      </c>
      <c r="I16" s="274"/>
    </row>
    <row r="17" spans="1:9" ht="13.5" x14ac:dyDescent="0.3">
      <c r="A17" s="287" t="s">
        <v>51</v>
      </c>
      <c r="B17" s="284">
        <v>22</v>
      </c>
      <c r="C17" s="284">
        <v>24</v>
      </c>
      <c r="D17" s="284">
        <v>23</v>
      </c>
      <c r="E17" s="284">
        <v>28</v>
      </c>
      <c r="F17" s="284">
        <v>28</v>
      </c>
      <c r="G17" s="284">
        <v>28</v>
      </c>
      <c r="H17" s="284">
        <v>28</v>
      </c>
      <c r="I17" s="274"/>
    </row>
    <row r="18" spans="1:9" ht="13.5" x14ac:dyDescent="0.3">
      <c r="A18" s="287" t="s">
        <v>52</v>
      </c>
      <c r="B18" s="284">
        <v>9</v>
      </c>
      <c r="C18" s="284">
        <v>9</v>
      </c>
      <c r="D18" s="284">
        <v>9</v>
      </c>
      <c r="E18" s="284">
        <v>7</v>
      </c>
      <c r="F18" s="284">
        <v>7</v>
      </c>
      <c r="G18" s="284">
        <v>9</v>
      </c>
      <c r="H18" s="284">
        <v>9</v>
      </c>
      <c r="I18" s="274"/>
    </row>
    <row r="19" spans="1:9" ht="13.5" x14ac:dyDescent="0.3">
      <c r="A19" s="287" t="s">
        <v>53</v>
      </c>
      <c r="B19" s="284">
        <v>2</v>
      </c>
      <c r="C19" s="284">
        <v>2</v>
      </c>
      <c r="D19" s="284">
        <v>2</v>
      </c>
      <c r="E19" s="284">
        <v>3</v>
      </c>
      <c r="F19" s="284">
        <v>3</v>
      </c>
      <c r="G19" s="284">
        <v>3</v>
      </c>
      <c r="H19" s="284">
        <v>3</v>
      </c>
      <c r="I19" s="274"/>
    </row>
    <row r="20" spans="1:9" ht="13.5" x14ac:dyDescent="0.3">
      <c r="A20" s="287" t="s">
        <v>54</v>
      </c>
      <c r="B20" s="284">
        <v>4</v>
      </c>
      <c r="C20" s="284">
        <v>4</v>
      </c>
      <c r="D20" s="284">
        <v>4</v>
      </c>
      <c r="E20" s="284">
        <v>3</v>
      </c>
      <c r="F20" s="284">
        <v>3</v>
      </c>
      <c r="G20" s="284">
        <v>3</v>
      </c>
      <c r="H20" s="284">
        <v>3</v>
      </c>
      <c r="I20" s="274"/>
    </row>
    <row r="21" spans="1:9" ht="13.5" x14ac:dyDescent="0.3">
      <c r="A21" s="287" t="s">
        <v>91</v>
      </c>
      <c r="B21" s="284">
        <v>5</v>
      </c>
      <c r="C21" s="284">
        <v>5</v>
      </c>
      <c r="D21" s="284">
        <v>7</v>
      </c>
      <c r="E21" s="284">
        <v>15</v>
      </c>
      <c r="F21" s="284">
        <v>15</v>
      </c>
      <c r="G21" s="284">
        <v>16</v>
      </c>
      <c r="H21" s="284">
        <v>16</v>
      </c>
      <c r="I21" s="274"/>
    </row>
    <row r="22" spans="1:9" ht="13.5" x14ac:dyDescent="0.25">
      <c r="A22" s="282" t="s">
        <v>56</v>
      </c>
      <c r="B22" s="288">
        <v>236</v>
      </c>
      <c r="C22" s="288">
        <v>255</v>
      </c>
      <c r="D22" s="288">
        <v>252</v>
      </c>
      <c r="E22" s="288">
        <v>332</v>
      </c>
      <c r="F22" s="288">
        <v>338</v>
      </c>
      <c r="G22" s="288">
        <v>371</v>
      </c>
      <c r="H22" s="288">
        <f>SUM(H4:H21)</f>
        <v>374</v>
      </c>
      <c r="I22" s="274"/>
    </row>
    <row r="23" spans="1:9" ht="13.5" x14ac:dyDescent="0.3">
      <c r="A23" s="287" t="s">
        <v>57</v>
      </c>
      <c r="B23" s="284">
        <v>23</v>
      </c>
      <c r="C23" s="284">
        <v>20</v>
      </c>
      <c r="D23" s="284">
        <v>21</v>
      </c>
      <c r="E23" s="284">
        <v>27</v>
      </c>
      <c r="F23" s="284">
        <v>28</v>
      </c>
      <c r="G23" s="284">
        <v>31</v>
      </c>
      <c r="H23" s="284">
        <v>31</v>
      </c>
      <c r="I23" s="8"/>
    </row>
    <row r="24" spans="1:9" ht="13.5" x14ac:dyDescent="0.3">
      <c r="A24" s="287" t="s">
        <v>58</v>
      </c>
      <c r="B24" s="284">
        <v>9</v>
      </c>
      <c r="C24" s="284">
        <v>9</v>
      </c>
      <c r="D24" s="284">
        <v>9</v>
      </c>
      <c r="E24" s="284">
        <v>15</v>
      </c>
      <c r="F24" s="284">
        <v>15</v>
      </c>
      <c r="G24" s="284">
        <v>16</v>
      </c>
      <c r="H24" s="284">
        <v>16</v>
      </c>
      <c r="I24" s="274"/>
    </row>
    <row r="25" spans="1:9" ht="13.5" x14ac:dyDescent="0.3">
      <c r="A25" s="287" t="s">
        <v>59</v>
      </c>
      <c r="B25" s="284">
        <v>33</v>
      </c>
      <c r="C25" s="284">
        <v>35</v>
      </c>
      <c r="D25" s="284">
        <v>38</v>
      </c>
      <c r="E25" s="284">
        <v>45</v>
      </c>
      <c r="F25" s="284">
        <v>45</v>
      </c>
      <c r="G25" s="284">
        <v>48</v>
      </c>
      <c r="H25" s="284">
        <v>48</v>
      </c>
      <c r="I25" s="274"/>
    </row>
    <row r="26" spans="1:9" ht="13.5" x14ac:dyDescent="0.3">
      <c r="A26" s="287" t="s">
        <v>92</v>
      </c>
      <c r="B26" s="284">
        <v>1</v>
      </c>
      <c r="C26" s="284">
        <v>1</v>
      </c>
      <c r="D26" s="284">
        <v>1</v>
      </c>
      <c r="E26" s="284">
        <v>1</v>
      </c>
      <c r="F26" s="284">
        <v>1</v>
      </c>
      <c r="G26" s="284">
        <v>1</v>
      </c>
      <c r="H26" s="284">
        <v>1</v>
      </c>
      <c r="I26" s="274"/>
    </row>
    <row r="27" spans="1:9" ht="13.5" x14ac:dyDescent="0.25">
      <c r="A27" s="282" t="s">
        <v>61</v>
      </c>
      <c r="B27" s="288">
        <v>66</v>
      </c>
      <c r="C27" s="288">
        <v>65</v>
      </c>
      <c r="D27" s="288">
        <v>68</v>
      </c>
      <c r="E27" s="288">
        <v>88</v>
      </c>
      <c r="F27" s="288">
        <v>89</v>
      </c>
      <c r="G27" s="288">
        <v>96</v>
      </c>
      <c r="H27" s="288">
        <f>SUM(H23:H26)</f>
        <v>96</v>
      </c>
      <c r="I27" s="274"/>
    </row>
    <row r="28" spans="1:9" ht="13.5" x14ac:dyDescent="0.3">
      <c r="A28" s="287" t="s">
        <v>93</v>
      </c>
      <c r="B28" s="284">
        <v>29</v>
      </c>
      <c r="C28" s="284">
        <v>28</v>
      </c>
      <c r="D28" s="284">
        <v>31</v>
      </c>
      <c r="E28" s="284">
        <v>40</v>
      </c>
      <c r="F28" s="284">
        <v>40</v>
      </c>
      <c r="G28" s="284">
        <v>39</v>
      </c>
      <c r="H28" s="284">
        <v>39</v>
      </c>
      <c r="I28" s="274"/>
    </row>
    <row r="29" spans="1:9" ht="13.5" x14ac:dyDescent="0.3">
      <c r="A29" s="287" t="s">
        <v>94</v>
      </c>
      <c r="B29" s="284">
        <v>23</v>
      </c>
      <c r="C29" s="284">
        <v>26</v>
      </c>
      <c r="D29" s="284">
        <v>28</v>
      </c>
      <c r="E29" s="284">
        <v>45</v>
      </c>
      <c r="F29" s="284">
        <v>45</v>
      </c>
      <c r="G29" s="284">
        <v>46</v>
      </c>
      <c r="H29" s="284">
        <v>46</v>
      </c>
      <c r="I29" s="274"/>
    </row>
    <row r="30" spans="1:9" ht="13.5" x14ac:dyDescent="0.3">
      <c r="A30" s="287" t="s">
        <v>95</v>
      </c>
      <c r="B30" s="284">
        <v>28</v>
      </c>
      <c r="C30" s="284">
        <v>30</v>
      </c>
      <c r="D30" s="284">
        <v>28</v>
      </c>
      <c r="E30" s="284">
        <v>47</v>
      </c>
      <c r="F30" s="284">
        <v>45</v>
      </c>
      <c r="G30" s="284">
        <v>46</v>
      </c>
      <c r="H30" s="284">
        <v>46</v>
      </c>
      <c r="I30" s="274"/>
    </row>
    <row r="31" spans="1:9" ht="13.5" x14ac:dyDescent="0.3">
      <c r="A31" s="287" t="s">
        <v>96</v>
      </c>
      <c r="B31" s="284">
        <v>15</v>
      </c>
      <c r="C31" s="284">
        <v>25</v>
      </c>
      <c r="D31" s="284">
        <v>25</v>
      </c>
      <c r="E31" s="284">
        <v>30</v>
      </c>
      <c r="F31" s="284">
        <v>30</v>
      </c>
      <c r="G31" s="284">
        <v>34</v>
      </c>
      <c r="H31" s="284">
        <v>34</v>
      </c>
      <c r="I31" s="274"/>
    </row>
    <row r="32" spans="1:9" ht="13.5" x14ac:dyDescent="0.3">
      <c r="A32" s="287" t="s">
        <v>97</v>
      </c>
      <c r="B32" s="284">
        <v>8</v>
      </c>
      <c r="C32" s="284">
        <v>10</v>
      </c>
      <c r="D32" s="284">
        <v>10</v>
      </c>
      <c r="E32" s="284">
        <v>11</v>
      </c>
      <c r="F32" s="284">
        <v>10</v>
      </c>
      <c r="G32" s="284">
        <v>10</v>
      </c>
      <c r="H32" s="284">
        <v>10</v>
      </c>
      <c r="I32" s="274"/>
    </row>
    <row r="33" spans="1:11" ht="13.5" x14ac:dyDescent="0.3">
      <c r="A33" s="287" t="s">
        <v>98</v>
      </c>
      <c r="B33" s="284">
        <v>1</v>
      </c>
      <c r="C33" s="284">
        <v>1</v>
      </c>
      <c r="D33" s="284">
        <v>4</v>
      </c>
      <c r="E33" s="284">
        <v>6</v>
      </c>
      <c r="F33" s="284">
        <v>9</v>
      </c>
      <c r="G33" s="284">
        <v>10</v>
      </c>
      <c r="H33" s="284">
        <v>11</v>
      </c>
      <c r="I33" s="274"/>
      <c r="J33" s="274"/>
      <c r="K33" s="274"/>
    </row>
    <row r="34" spans="1:11" ht="13.5" x14ac:dyDescent="0.3">
      <c r="A34" s="49" t="s">
        <v>68</v>
      </c>
      <c r="B34" s="286">
        <v>104</v>
      </c>
      <c r="C34" s="286">
        <v>120</v>
      </c>
      <c r="D34" s="286">
        <v>126</v>
      </c>
      <c r="E34" s="286">
        <v>179</v>
      </c>
      <c r="F34" s="286">
        <v>179</v>
      </c>
      <c r="G34" s="286">
        <v>185</v>
      </c>
      <c r="H34" s="286">
        <f>SUM(H28:H33)</f>
        <v>186</v>
      </c>
      <c r="I34" s="274"/>
      <c r="J34" s="274"/>
      <c r="K34" s="274"/>
    </row>
    <row r="35" spans="1:11" ht="13.5" x14ac:dyDescent="0.3">
      <c r="A35" s="49" t="s">
        <v>69</v>
      </c>
      <c r="B35" s="286">
        <v>1</v>
      </c>
      <c r="C35" s="286">
        <v>1</v>
      </c>
      <c r="D35" s="286">
        <v>1</v>
      </c>
      <c r="E35" s="286">
        <v>1</v>
      </c>
      <c r="F35" s="286">
        <v>1</v>
      </c>
      <c r="G35" s="286">
        <v>1</v>
      </c>
      <c r="H35" s="286">
        <v>1</v>
      </c>
      <c r="I35" s="274"/>
      <c r="J35" s="274"/>
      <c r="K35" s="274"/>
    </row>
    <row r="36" spans="1:11" ht="13.5" x14ac:dyDescent="0.3">
      <c r="A36" s="282" t="s">
        <v>70</v>
      </c>
      <c r="B36" s="286">
        <v>1</v>
      </c>
      <c r="C36" s="286">
        <v>1</v>
      </c>
      <c r="D36" s="286">
        <v>1</v>
      </c>
      <c r="E36" s="286">
        <v>6</v>
      </c>
      <c r="F36" s="286">
        <v>6</v>
      </c>
      <c r="G36" s="286">
        <v>6</v>
      </c>
      <c r="H36" s="286">
        <v>6</v>
      </c>
      <c r="I36" s="274"/>
      <c r="J36" s="274"/>
      <c r="K36" s="274"/>
    </row>
    <row r="37" spans="1:11" ht="13.5" x14ac:dyDescent="0.3">
      <c r="A37" s="97" t="s">
        <v>71</v>
      </c>
      <c r="B37" s="284"/>
      <c r="C37" s="284"/>
      <c r="D37" s="284"/>
      <c r="E37" s="284"/>
      <c r="F37" s="284">
        <v>47</v>
      </c>
      <c r="G37" s="284">
        <v>54</v>
      </c>
      <c r="H37" s="284">
        <v>54</v>
      </c>
      <c r="I37" s="274"/>
      <c r="J37" s="274"/>
      <c r="K37" s="274"/>
    </row>
    <row r="38" spans="1:11" ht="13.5" x14ac:dyDescent="0.3">
      <c r="A38" s="97" t="s">
        <v>72</v>
      </c>
      <c r="B38" s="284"/>
      <c r="C38" s="284"/>
      <c r="D38" s="284"/>
      <c r="E38" s="284"/>
      <c r="F38" s="284">
        <v>12</v>
      </c>
      <c r="G38" s="284">
        <v>14</v>
      </c>
      <c r="H38" s="284">
        <v>11</v>
      </c>
      <c r="I38" s="274"/>
      <c r="J38" s="274"/>
      <c r="K38" s="274"/>
    </row>
    <row r="39" spans="1:11" ht="13.5" x14ac:dyDescent="0.3">
      <c r="A39" s="97" t="s">
        <v>73</v>
      </c>
      <c r="B39" s="284"/>
      <c r="C39" s="284"/>
      <c r="D39" s="284"/>
      <c r="E39" s="284"/>
      <c r="F39" s="284">
        <v>28</v>
      </c>
      <c r="G39" s="284">
        <v>29</v>
      </c>
      <c r="H39" s="284">
        <v>29</v>
      </c>
      <c r="I39" s="274"/>
      <c r="J39" s="274"/>
      <c r="K39" s="274"/>
    </row>
    <row r="40" spans="1:11" ht="13.5" x14ac:dyDescent="0.3">
      <c r="A40" s="123" t="s">
        <v>74</v>
      </c>
      <c r="B40" s="284"/>
      <c r="C40" s="284"/>
      <c r="D40" s="284"/>
      <c r="E40" s="284"/>
      <c r="F40" s="284">
        <v>31</v>
      </c>
      <c r="G40" s="284">
        <v>35</v>
      </c>
      <c r="H40" s="284">
        <v>35</v>
      </c>
      <c r="I40" s="274"/>
      <c r="J40" s="274"/>
      <c r="K40" s="274"/>
    </row>
    <row r="41" spans="1:11" ht="13.5" x14ac:dyDescent="0.3">
      <c r="A41" s="282" t="s">
        <v>75</v>
      </c>
      <c r="B41" s="286">
        <v>43</v>
      </c>
      <c r="C41" s="286">
        <v>54</v>
      </c>
      <c r="D41" s="286">
        <v>73</v>
      </c>
      <c r="E41" s="286">
        <v>102</v>
      </c>
      <c r="F41" s="286">
        <v>118</v>
      </c>
      <c r="G41" s="286">
        <v>132</v>
      </c>
      <c r="H41" s="286">
        <f>SUM(H37:H40)</f>
        <v>129</v>
      </c>
      <c r="I41" s="274"/>
      <c r="J41" s="274"/>
      <c r="K41" s="274"/>
    </row>
    <row r="42" spans="1:11" ht="13.5" x14ac:dyDescent="0.3">
      <c r="A42" s="282" t="s">
        <v>76</v>
      </c>
      <c r="B42" s="286">
        <v>11</v>
      </c>
      <c r="C42" s="286">
        <v>10</v>
      </c>
      <c r="D42" s="286">
        <v>13</v>
      </c>
      <c r="E42" s="286">
        <v>23</v>
      </c>
      <c r="F42" s="286">
        <v>26</v>
      </c>
      <c r="G42" s="286">
        <v>28</v>
      </c>
      <c r="H42" s="286">
        <v>28</v>
      </c>
      <c r="I42" s="274"/>
      <c r="J42" s="274"/>
      <c r="K42" s="274"/>
    </row>
    <row r="43" spans="1:11" ht="13.5" x14ac:dyDescent="0.3">
      <c r="A43" s="282" t="s">
        <v>77</v>
      </c>
      <c r="B43" s="286">
        <v>3</v>
      </c>
      <c r="C43" s="286">
        <v>3</v>
      </c>
      <c r="D43" s="286">
        <v>3</v>
      </c>
      <c r="E43" s="286">
        <v>8</v>
      </c>
      <c r="F43" s="286">
        <v>5</v>
      </c>
      <c r="G43" s="286">
        <v>5</v>
      </c>
      <c r="H43" s="286">
        <v>5</v>
      </c>
      <c r="I43" s="274"/>
      <c r="J43" s="274"/>
      <c r="K43" s="274"/>
    </row>
    <row r="44" spans="1:11" ht="13.5" x14ac:dyDescent="0.3">
      <c r="A44" s="282" t="s">
        <v>78</v>
      </c>
      <c r="B44" s="286">
        <v>14</v>
      </c>
      <c r="C44" s="286">
        <v>13</v>
      </c>
      <c r="D44" s="286">
        <v>10</v>
      </c>
      <c r="E44" s="286">
        <v>10</v>
      </c>
      <c r="F44" s="286">
        <v>10</v>
      </c>
      <c r="G44" s="286">
        <v>10</v>
      </c>
      <c r="H44" s="286">
        <v>10</v>
      </c>
      <c r="I44" s="274"/>
      <c r="J44" s="274"/>
      <c r="K44" s="274"/>
    </row>
    <row r="45" spans="1:11" ht="13.5" x14ac:dyDescent="0.3">
      <c r="A45" s="282" t="s">
        <v>79</v>
      </c>
      <c r="B45" s="286">
        <v>2</v>
      </c>
      <c r="C45" s="286">
        <v>2</v>
      </c>
      <c r="D45" s="286">
        <v>2</v>
      </c>
      <c r="E45" s="286">
        <v>1</v>
      </c>
      <c r="F45" s="286">
        <v>1</v>
      </c>
      <c r="G45" s="286">
        <v>2</v>
      </c>
      <c r="H45" s="286">
        <v>2</v>
      </c>
      <c r="I45" s="274"/>
      <c r="J45" s="274"/>
      <c r="K45" s="274"/>
    </row>
    <row r="46" spans="1:11" ht="13.5" x14ac:dyDescent="0.3">
      <c r="A46" s="50" t="s">
        <v>99</v>
      </c>
      <c r="B46" s="270">
        <v>511</v>
      </c>
      <c r="C46" s="270">
        <v>555</v>
      </c>
      <c r="D46" s="270">
        <v>579</v>
      </c>
      <c r="E46" s="270">
        <v>794</v>
      </c>
      <c r="F46" s="270">
        <v>818</v>
      </c>
      <c r="G46" s="270">
        <v>878</v>
      </c>
      <c r="H46" s="270">
        <f>H3+H22+H27+H34+H35+H36+H41+H42+H43+H44+H45</f>
        <v>879</v>
      </c>
      <c r="I46" s="274"/>
      <c r="J46" s="274"/>
      <c r="K46" s="274"/>
    </row>
    <row r="47" spans="1:11" ht="13" thickBot="1" x14ac:dyDescent="0.3">
      <c r="A47" s="199" t="s">
        <v>100</v>
      </c>
      <c r="B47" s="199"/>
      <c r="C47" s="200"/>
      <c r="D47" s="200"/>
      <c r="E47" s="200"/>
      <c r="F47" s="200"/>
      <c r="G47" s="200"/>
      <c r="H47" s="313"/>
      <c r="I47" s="274"/>
      <c r="J47" s="274"/>
      <c r="K47" s="274"/>
    </row>
    <row r="48" spans="1:11" ht="13.5" x14ac:dyDescent="0.3">
      <c r="A48" s="198" t="s">
        <v>82</v>
      </c>
      <c r="B48" s="277"/>
      <c r="C48" s="277"/>
      <c r="D48" s="277"/>
      <c r="E48" s="285"/>
      <c r="F48" s="285"/>
      <c r="G48" s="285"/>
      <c r="H48" s="285"/>
      <c r="I48" s="285"/>
      <c r="J48" s="285"/>
      <c r="K48" s="278"/>
    </row>
  </sheetData>
  <mergeCells count="1">
    <mergeCell ref="A1:H1"/>
  </mergeCells>
  <phoneticPr fontId="19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DS81"/>
  <sheetViews>
    <sheetView zoomScale="70" zoomScaleNormal="70" workbookViewId="0">
      <selection activeCell="A6" sqref="A6"/>
    </sheetView>
  </sheetViews>
  <sheetFormatPr defaultRowHeight="12.5" x14ac:dyDescent="0.25"/>
  <cols>
    <col min="1" max="1" width="39.26953125" customWidth="1"/>
    <col min="2" max="2" width="11.7265625" customWidth="1"/>
    <col min="3" max="3" width="11.453125" customWidth="1"/>
    <col min="4" max="4" width="10.26953125" customWidth="1"/>
    <col min="5" max="5" width="9.26953125" customWidth="1"/>
    <col min="6" max="6" width="12.7265625" bestFit="1" customWidth="1"/>
    <col min="7" max="7" width="11.7265625" customWidth="1"/>
    <col min="8" max="8" width="12.54296875" style="10" bestFit="1" customWidth="1"/>
    <col min="9" max="9" width="17.7265625" customWidth="1"/>
    <col min="10" max="10" width="42" bestFit="1" customWidth="1"/>
    <col min="11" max="11" width="11.26953125" customWidth="1"/>
    <col min="12" max="12" width="12" customWidth="1"/>
    <col min="13" max="13" width="12.7265625" bestFit="1" customWidth="1"/>
    <col min="14" max="14" width="14.26953125" bestFit="1" customWidth="1"/>
    <col min="15" max="15" width="12.26953125" style="10" customWidth="1"/>
    <col min="16" max="16" width="12.7265625" style="105" bestFit="1" customWidth="1"/>
    <col min="17" max="17" width="12.54296875" bestFit="1" customWidth="1"/>
  </cols>
  <sheetData>
    <row r="1" spans="1:123" ht="20.25" customHeight="1" x14ac:dyDescent="0.25">
      <c r="A1" s="147" t="s">
        <v>101</v>
      </c>
      <c r="B1" s="147"/>
      <c r="C1" s="147"/>
      <c r="D1" s="350"/>
      <c r="E1" s="350"/>
      <c r="F1" s="350"/>
      <c r="G1" s="350"/>
      <c r="H1" s="350"/>
      <c r="I1" s="254"/>
      <c r="J1" s="363" t="s">
        <v>102</v>
      </c>
      <c r="K1" s="364"/>
      <c r="L1" s="364"/>
      <c r="M1" s="364"/>
      <c r="N1" s="364"/>
      <c r="O1" s="364"/>
      <c r="P1" s="364"/>
      <c r="Q1" s="364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254"/>
      <c r="DS1" s="254"/>
    </row>
    <row r="2" spans="1:123" ht="13.5" x14ac:dyDescent="0.3">
      <c r="A2" s="289" t="s">
        <v>103</v>
      </c>
      <c r="B2" s="294">
        <v>2016</v>
      </c>
      <c r="C2" s="294">
        <v>2017</v>
      </c>
      <c r="D2" s="299">
        <v>2018</v>
      </c>
      <c r="E2" s="299">
        <v>2019</v>
      </c>
      <c r="F2" s="299" t="s">
        <v>36</v>
      </c>
      <c r="G2" s="269" t="s">
        <v>220</v>
      </c>
      <c r="H2" s="318" t="s">
        <v>88</v>
      </c>
      <c r="I2" s="275"/>
      <c r="J2" s="289" t="s">
        <v>104</v>
      </c>
      <c r="K2" s="294">
        <v>2016</v>
      </c>
      <c r="L2" s="294">
        <v>2017</v>
      </c>
      <c r="M2" s="299">
        <v>2018</v>
      </c>
      <c r="N2" s="299">
        <v>2019</v>
      </c>
      <c r="O2" s="299" t="s">
        <v>36</v>
      </c>
      <c r="P2" s="299" t="s">
        <v>220</v>
      </c>
      <c r="Q2" s="299" t="s">
        <v>88</v>
      </c>
      <c r="R2" s="262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</row>
    <row r="3" spans="1:123" ht="13.5" x14ac:dyDescent="0.3">
      <c r="A3" s="293" t="s">
        <v>37</v>
      </c>
      <c r="B3" s="286">
        <v>5044</v>
      </c>
      <c r="C3" s="286">
        <v>3951.4606940999997</v>
      </c>
      <c r="D3" s="286">
        <v>3941.0735936000001</v>
      </c>
      <c r="E3" s="286">
        <v>1723.7370261999999</v>
      </c>
      <c r="F3" s="286">
        <v>0</v>
      </c>
      <c r="G3" s="286">
        <v>0</v>
      </c>
      <c r="H3" s="286">
        <v>970.70651299999997</v>
      </c>
      <c r="I3" s="275"/>
      <c r="J3" s="257" t="s">
        <v>105</v>
      </c>
      <c r="K3" s="254"/>
      <c r="L3" s="254">
        <v>0</v>
      </c>
      <c r="M3" s="258">
        <v>19.27577762</v>
      </c>
      <c r="N3" s="258">
        <v>20.453448999999999</v>
      </c>
      <c r="O3" s="258">
        <v>0</v>
      </c>
      <c r="P3" s="258">
        <v>0</v>
      </c>
      <c r="Q3" s="258">
        <v>10.550413000000001</v>
      </c>
      <c r="R3" s="262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139"/>
      <c r="BO3" s="139"/>
      <c r="BP3" s="139"/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39"/>
      <c r="DA3" s="139"/>
      <c r="DB3" s="139"/>
      <c r="DC3" s="139"/>
      <c r="DD3" s="139"/>
      <c r="DE3" s="139"/>
      <c r="DF3" s="139"/>
      <c r="DG3" s="139"/>
      <c r="DH3" s="139"/>
      <c r="DI3" s="139"/>
      <c r="DJ3" s="139"/>
      <c r="DK3" s="139"/>
      <c r="DL3" s="139"/>
      <c r="DM3" s="139"/>
      <c r="DN3" s="139"/>
      <c r="DO3" s="139"/>
      <c r="DP3" s="139"/>
      <c r="DQ3" s="139"/>
      <c r="DR3" s="139"/>
      <c r="DS3" s="139"/>
    </row>
    <row r="4" spans="1:123" ht="13.5" x14ac:dyDescent="0.3">
      <c r="A4" s="300" t="s">
        <v>38</v>
      </c>
      <c r="B4" s="284">
        <v>1</v>
      </c>
      <c r="C4" s="284">
        <v>0</v>
      </c>
      <c r="D4" s="284">
        <v>2.8093300000000001</v>
      </c>
      <c r="E4" s="284">
        <v>10.99863</v>
      </c>
      <c r="F4" s="284">
        <v>0</v>
      </c>
      <c r="G4" s="284">
        <v>0</v>
      </c>
      <c r="H4" s="284">
        <v>16.350345000000001</v>
      </c>
      <c r="I4" s="275"/>
      <c r="J4" s="257" t="s">
        <v>106</v>
      </c>
      <c r="K4" s="258">
        <v>103</v>
      </c>
      <c r="L4" s="258">
        <v>77.4380563</v>
      </c>
      <c r="M4" s="258">
        <v>106.0686202</v>
      </c>
      <c r="N4" s="258">
        <v>120.5305501</v>
      </c>
      <c r="O4" s="258">
        <v>0</v>
      </c>
      <c r="P4" s="258">
        <v>0</v>
      </c>
      <c r="Q4" s="258">
        <v>132.7982007</v>
      </c>
      <c r="R4" s="262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39"/>
      <c r="CY4" s="139"/>
      <c r="CZ4" s="139"/>
      <c r="DA4" s="139"/>
      <c r="DB4" s="139"/>
      <c r="DC4" s="139"/>
      <c r="DD4" s="139"/>
      <c r="DE4" s="139"/>
      <c r="DF4" s="139"/>
      <c r="DG4" s="139"/>
      <c r="DH4" s="139"/>
      <c r="DI4" s="139"/>
      <c r="DJ4" s="139"/>
      <c r="DK4" s="139"/>
      <c r="DL4" s="139"/>
      <c r="DM4" s="139"/>
      <c r="DN4" s="139"/>
      <c r="DO4" s="139"/>
      <c r="DP4" s="139"/>
      <c r="DQ4" s="139"/>
      <c r="DR4" s="139"/>
      <c r="DS4" s="139"/>
    </row>
    <row r="5" spans="1:123" ht="13.5" x14ac:dyDescent="0.3">
      <c r="A5" s="279" t="s">
        <v>39</v>
      </c>
      <c r="B5" s="284">
        <v>0</v>
      </c>
      <c r="C5" s="284">
        <v>0</v>
      </c>
      <c r="D5" s="284">
        <v>0</v>
      </c>
      <c r="E5" s="284">
        <v>0</v>
      </c>
      <c r="F5" s="284">
        <v>0</v>
      </c>
      <c r="G5" s="284">
        <v>0</v>
      </c>
      <c r="H5" s="284">
        <v>0</v>
      </c>
      <c r="I5" s="275"/>
      <c r="J5" s="109" t="s">
        <v>107</v>
      </c>
      <c r="K5" s="254"/>
      <c r="L5" s="258">
        <v>27.721057999999999</v>
      </c>
      <c r="M5" s="258">
        <v>0</v>
      </c>
      <c r="N5" s="258">
        <v>0</v>
      </c>
      <c r="O5" s="258">
        <v>0</v>
      </c>
      <c r="P5" s="258"/>
      <c r="Q5" s="258"/>
      <c r="R5" s="262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</row>
    <row r="6" spans="1:123" ht="12.65" customHeight="1" x14ac:dyDescent="0.3">
      <c r="A6" s="279" t="s">
        <v>40</v>
      </c>
      <c r="B6" s="284">
        <v>1728</v>
      </c>
      <c r="C6" s="284">
        <v>689.97842500000002</v>
      </c>
      <c r="D6" s="284">
        <v>1231.9109850999998</v>
      </c>
      <c r="E6" s="284">
        <v>739.64977669999996</v>
      </c>
      <c r="F6" s="284">
        <v>0</v>
      </c>
      <c r="G6" s="284">
        <v>0</v>
      </c>
      <c r="H6" s="284">
        <v>1098.429316</v>
      </c>
      <c r="I6" s="275"/>
      <c r="J6" s="257" t="s">
        <v>108</v>
      </c>
      <c r="K6" s="258">
        <v>2827</v>
      </c>
      <c r="L6" s="258">
        <v>1875.6078127000001</v>
      </c>
      <c r="M6" s="258">
        <v>3908.4660351100001</v>
      </c>
      <c r="N6" s="258">
        <v>1047.0436016000001</v>
      </c>
      <c r="O6" s="258">
        <v>209.88515200000001</v>
      </c>
      <c r="P6" s="258">
        <v>0</v>
      </c>
      <c r="Q6" s="258">
        <v>2616.9144993099999</v>
      </c>
      <c r="R6" s="128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</row>
    <row r="7" spans="1:123" ht="13.5" x14ac:dyDescent="0.3">
      <c r="A7" s="279" t="s">
        <v>41</v>
      </c>
      <c r="B7" s="284">
        <v>137</v>
      </c>
      <c r="C7" s="284">
        <v>24.531341299999998</v>
      </c>
      <c r="D7" s="284">
        <v>102.0140402</v>
      </c>
      <c r="E7" s="284">
        <v>64.5383195</v>
      </c>
      <c r="F7" s="284">
        <v>0</v>
      </c>
      <c r="G7" s="284">
        <v>0</v>
      </c>
      <c r="H7" s="284">
        <v>47.566940099999997</v>
      </c>
      <c r="I7" s="275"/>
      <c r="J7" s="284" t="s">
        <v>109</v>
      </c>
      <c r="K7" s="258">
        <v>46</v>
      </c>
      <c r="L7" s="258">
        <v>91.600043099999994</v>
      </c>
      <c r="M7" s="258">
        <v>83.284770099999989</v>
      </c>
      <c r="N7" s="258">
        <v>0</v>
      </c>
      <c r="O7" s="258">
        <v>0</v>
      </c>
      <c r="P7" s="258">
        <v>0</v>
      </c>
      <c r="Q7" s="258">
        <v>0</v>
      </c>
      <c r="R7" s="262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</row>
    <row r="8" spans="1:123" ht="13.5" x14ac:dyDescent="0.3">
      <c r="A8" s="279" t="s">
        <v>42</v>
      </c>
      <c r="B8" s="284">
        <v>1043</v>
      </c>
      <c r="C8" s="284">
        <v>690.24121769999999</v>
      </c>
      <c r="D8" s="284">
        <v>1594.7360982999999</v>
      </c>
      <c r="E8" s="284">
        <v>581.09823359999996</v>
      </c>
      <c r="F8" s="284">
        <v>0</v>
      </c>
      <c r="G8" s="284">
        <v>0</v>
      </c>
      <c r="H8" s="284">
        <v>747.07916790000002</v>
      </c>
      <c r="I8" s="275"/>
      <c r="J8" s="257" t="s">
        <v>110</v>
      </c>
      <c r="K8" s="258">
        <v>257</v>
      </c>
      <c r="L8" s="258">
        <v>200.969345</v>
      </c>
      <c r="M8" s="258">
        <v>254.35453899999999</v>
      </c>
      <c r="N8" s="258">
        <v>576.690966</v>
      </c>
      <c r="O8" s="258">
        <v>0</v>
      </c>
      <c r="P8" s="258">
        <v>0</v>
      </c>
      <c r="Q8" s="258">
        <v>392.722668</v>
      </c>
      <c r="R8" s="262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</row>
    <row r="9" spans="1:123" ht="13.5" x14ac:dyDescent="0.3">
      <c r="A9" s="279" t="s">
        <v>43</v>
      </c>
      <c r="B9" s="284">
        <v>875</v>
      </c>
      <c r="C9" s="284">
        <v>281.42087219999996</v>
      </c>
      <c r="D9" s="284">
        <v>927.83521929999995</v>
      </c>
      <c r="E9" s="284">
        <v>266.4910471</v>
      </c>
      <c r="F9" s="284">
        <v>0</v>
      </c>
      <c r="G9" s="284">
        <v>0</v>
      </c>
      <c r="H9" s="284">
        <v>483.00824399999999</v>
      </c>
      <c r="I9" s="275"/>
      <c r="J9" s="283" t="s">
        <v>111</v>
      </c>
      <c r="K9" s="258">
        <v>644</v>
      </c>
      <c r="L9" s="258">
        <v>307.90923049999998</v>
      </c>
      <c r="M9" s="258">
        <v>891.73726739999995</v>
      </c>
      <c r="N9" s="258">
        <v>391.01909619999998</v>
      </c>
      <c r="O9" s="258">
        <v>0</v>
      </c>
      <c r="P9" s="258">
        <v>0</v>
      </c>
      <c r="Q9" s="258">
        <v>355.44991329999999</v>
      </c>
      <c r="R9" s="262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</row>
    <row r="10" spans="1:123" ht="13.5" x14ac:dyDescent="0.3">
      <c r="A10" s="279" t="s">
        <v>44</v>
      </c>
      <c r="B10" s="284">
        <v>14299</v>
      </c>
      <c r="C10" s="284">
        <v>8897.4876776000019</v>
      </c>
      <c r="D10" s="284">
        <v>13619.779662299999</v>
      </c>
      <c r="E10" s="284">
        <v>7681.7054463799996</v>
      </c>
      <c r="F10" s="284">
        <v>209.88515200000001</v>
      </c>
      <c r="G10" s="284">
        <v>1.668493</v>
      </c>
      <c r="H10" s="284">
        <v>12077.9058836</v>
      </c>
      <c r="I10" s="275"/>
      <c r="J10" s="257" t="s">
        <v>112</v>
      </c>
      <c r="K10" s="258">
        <v>11078</v>
      </c>
      <c r="L10" s="258">
        <v>6203.9946461500003</v>
      </c>
      <c r="M10" s="258">
        <v>11460.456447750001</v>
      </c>
      <c r="N10" s="258">
        <v>4856.0274811999998</v>
      </c>
      <c r="O10" s="258">
        <v>0</v>
      </c>
      <c r="P10" s="258">
        <v>0</v>
      </c>
      <c r="Q10" s="258">
        <v>5511.2597378</v>
      </c>
      <c r="R10" s="262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</row>
    <row r="11" spans="1:123" ht="13.5" x14ac:dyDescent="0.3">
      <c r="A11" s="279" t="s">
        <v>45</v>
      </c>
      <c r="B11" s="284">
        <v>252</v>
      </c>
      <c r="C11" s="284">
        <v>0</v>
      </c>
      <c r="D11" s="284">
        <v>91.750883799999997</v>
      </c>
      <c r="E11" s="284">
        <v>160.71370920000001</v>
      </c>
      <c r="F11" s="284">
        <v>0</v>
      </c>
      <c r="G11" s="284">
        <v>0</v>
      </c>
      <c r="H11" s="284">
        <v>24.45168</v>
      </c>
      <c r="I11" s="275"/>
      <c r="J11" s="283" t="s">
        <v>113</v>
      </c>
      <c r="K11" s="254"/>
      <c r="L11" s="254">
        <v>0</v>
      </c>
      <c r="M11" s="258">
        <v>0</v>
      </c>
      <c r="N11" s="258">
        <v>0</v>
      </c>
      <c r="O11" s="258">
        <v>0</v>
      </c>
      <c r="P11" s="258">
        <v>0</v>
      </c>
      <c r="Q11" s="258">
        <v>0</v>
      </c>
      <c r="R11" s="262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</row>
    <row r="12" spans="1:123" ht="13.5" x14ac:dyDescent="0.3">
      <c r="A12" s="279" t="s">
        <v>46</v>
      </c>
      <c r="B12" s="284">
        <v>0</v>
      </c>
      <c r="C12" s="284">
        <v>125.02778859999999</v>
      </c>
      <c r="D12" s="284">
        <v>274.75993999999997</v>
      </c>
      <c r="E12" s="284">
        <v>61.446460799999997</v>
      </c>
      <c r="F12" s="284">
        <v>0</v>
      </c>
      <c r="G12" s="284">
        <v>0</v>
      </c>
      <c r="H12" s="284">
        <v>76.937946400000001</v>
      </c>
      <c r="I12" s="275"/>
      <c r="J12" s="257" t="s">
        <v>114</v>
      </c>
      <c r="K12" s="258">
        <v>120</v>
      </c>
      <c r="L12" s="258">
        <v>91.734298999999993</v>
      </c>
      <c r="M12" s="258">
        <v>262.85804100000001</v>
      </c>
      <c r="N12" s="258">
        <v>113.810687</v>
      </c>
      <c r="O12" s="258">
        <v>0</v>
      </c>
      <c r="P12" s="258">
        <v>0</v>
      </c>
      <c r="Q12" s="258">
        <v>122.856077</v>
      </c>
      <c r="R12" s="262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</row>
    <row r="13" spans="1:123" ht="13.5" x14ac:dyDescent="0.3">
      <c r="A13" s="279" t="s">
        <v>47</v>
      </c>
      <c r="B13" s="284">
        <v>19</v>
      </c>
      <c r="C13" s="284">
        <v>12.1778514</v>
      </c>
      <c r="D13" s="284">
        <v>261.6917138</v>
      </c>
      <c r="E13" s="284">
        <v>116.639843</v>
      </c>
      <c r="F13" s="284">
        <v>0</v>
      </c>
      <c r="G13" s="284">
        <v>0</v>
      </c>
      <c r="H13" s="284">
        <v>145.5264267</v>
      </c>
      <c r="I13" s="275"/>
      <c r="J13" s="257" t="s">
        <v>115</v>
      </c>
      <c r="K13" s="258">
        <v>82</v>
      </c>
      <c r="L13" s="258">
        <v>108.400031</v>
      </c>
      <c r="M13" s="258">
        <v>109.680708</v>
      </c>
      <c r="N13" s="258">
        <v>29.800239999999999</v>
      </c>
      <c r="O13" s="258">
        <v>0</v>
      </c>
      <c r="P13" s="258">
        <v>0</v>
      </c>
      <c r="Q13" s="258">
        <v>19.443000000000001</v>
      </c>
      <c r="R13" s="262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</row>
    <row r="14" spans="1:123" ht="13.5" x14ac:dyDescent="0.3">
      <c r="A14" s="279" t="s">
        <v>48</v>
      </c>
      <c r="B14" s="284">
        <v>248</v>
      </c>
      <c r="C14" s="284">
        <v>47.287526399999997</v>
      </c>
      <c r="D14" s="284">
        <v>156.86207569999999</v>
      </c>
      <c r="E14" s="284">
        <v>62.2161069</v>
      </c>
      <c r="F14" s="284">
        <v>0</v>
      </c>
      <c r="G14" s="284">
        <v>0</v>
      </c>
      <c r="H14" s="284">
        <v>36.9609582</v>
      </c>
      <c r="I14" s="275"/>
      <c r="J14" s="283" t="s">
        <v>116</v>
      </c>
      <c r="K14" s="258">
        <v>8</v>
      </c>
      <c r="L14" s="258">
        <v>3.6880250000000001</v>
      </c>
      <c r="M14" s="258">
        <v>11.363256</v>
      </c>
      <c r="N14" s="258">
        <v>18.527557999999999</v>
      </c>
      <c r="O14" s="258">
        <v>0</v>
      </c>
      <c r="P14" s="258">
        <v>0</v>
      </c>
      <c r="Q14" s="258">
        <v>8.0215641000000009</v>
      </c>
      <c r="R14" s="262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</row>
    <row r="15" spans="1:123" ht="13.5" x14ac:dyDescent="0.3">
      <c r="A15" s="279" t="s">
        <v>49</v>
      </c>
      <c r="B15" s="284">
        <v>44</v>
      </c>
      <c r="C15" s="284">
        <v>39.646807000000003</v>
      </c>
      <c r="D15" s="284">
        <v>81.270434099999989</v>
      </c>
      <c r="E15" s="284">
        <v>20.307880900000001</v>
      </c>
      <c r="F15" s="284">
        <v>0</v>
      </c>
      <c r="G15" s="284">
        <v>0</v>
      </c>
      <c r="H15" s="284">
        <v>10.8591812</v>
      </c>
      <c r="I15" s="275"/>
      <c r="J15" s="257" t="s">
        <v>117</v>
      </c>
      <c r="K15" s="258">
        <v>400</v>
      </c>
      <c r="L15" s="258">
        <v>286.06176499999998</v>
      </c>
      <c r="M15" s="258">
        <v>564.34682199999997</v>
      </c>
      <c r="N15" s="258">
        <v>412.90492399999999</v>
      </c>
      <c r="O15" s="258">
        <v>0</v>
      </c>
      <c r="P15" s="258">
        <v>0</v>
      </c>
      <c r="Q15" s="258">
        <v>606.32574899999997</v>
      </c>
      <c r="R15" s="262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</row>
    <row r="16" spans="1:123" ht="13.5" x14ac:dyDescent="0.3">
      <c r="A16" s="279" t="s">
        <v>50</v>
      </c>
      <c r="B16" s="284">
        <v>0</v>
      </c>
      <c r="C16" s="284">
        <v>0</v>
      </c>
      <c r="D16" s="284">
        <v>19.465911999999999</v>
      </c>
      <c r="E16" s="284">
        <v>13.506864</v>
      </c>
      <c r="F16" s="284">
        <v>0</v>
      </c>
      <c r="G16" s="284">
        <v>0</v>
      </c>
      <c r="H16" s="284">
        <v>1.3962224000000001</v>
      </c>
      <c r="I16" s="275"/>
      <c r="J16" s="257" t="s">
        <v>118</v>
      </c>
      <c r="K16" s="258">
        <v>2</v>
      </c>
      <c r="L16" s="258">
        <v>13.2761882</v>
      </c>
      <c r="M16" s="258">
        <v>21.986821600000003</v>
      </c>
      <c r="N16" s="258">
        <v>1.6576105999999999</v>
      </c>
      <c r="O16" s="258">
        <v>0</v>
      </c>
      <c r="P16" s="258">
        <v>0</v>
      </c>
      <c r="Q16" s="258">
        <v>13.523095</v>
      </c>
      <c r="R16" s="262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</row>
    <row r="17" spans="1:123" ht="13.5" x14ac:dyDescent="0.3">
      <c r="A17" s="279" t="s">
        <v>51</v>
      </c>
      <c r="B17" s="284">
        <v>3514</v>
      </c>
      <c r="C17" s="284">
        <v>1997.9524416000002</v>
      </c>
      <c r="D17" s="284">
        <v>1996.3865498</v>
      </c>
      <c r="E17" s="284">
        <v>1306.42615</v>
      </c>
      <c r="F17" s="284">
        <v>0</v>
      </c>
      <c r="G17" s="284">
        <v>0</v>
      </c>
      <c r="H17" s="284">
        <v>1532.9680043999999</v>
      </c>
      <c r="I17" s="275"/>
      <c r="J17" s="283" t="s">
        <v>119</v>
      </c>
      <c r="K17" s="100">
        <v>0</v>
      </c>
      <c r="L17" s="258">
        <v>15.605219999999999</v>
      </c>
      <c r="M17" s="258">
        <v>0</v>
      </c>
      <c r="N17" s="258">
        <v>0</v>
      </c>
      <c r="O17" s="258">
        <v>0</v>
      </c>
      <c r="P17" s="258">
        <v>0</v>
      </c>
      <c r="Q17" s="258">
        <v>0</v>
      </c>
      <c r="R17" s="262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</row>
    <row r="18" spans="1:123" ht="13.5" x14ac:dyDescent="0.3">
      <c r="A18" s="279" t="s">
        <v>52</v>
      </c>
      <c r="B18" s="284">
        <v>272</v>
      </c>
      <c r="C18" s="284">
        <v>121.5342792</v>
      </c>
      <c r="D18" s="284">
        <v>91.591498999999999</v>
      </c>
      <c r="E18" s="284">
        <v>53.240101199999998</v>
      </c>
      <c r="F18" s="284">
        <v>0</v>
      </c>
      <c r="G18" s="284">
        <v>0</v>
      </c>
      <c r="H18" s="284">
        <v>35.8576634</v>
      </c>
      <c r="I18" s="275"/>
      <c r="J18" s="257" t="s">
        <v>120</v>
      </c>
      <c r="K18" s="258">
        <v>245</v>
      </c>
      <c r="L18" s="258">
        <v>193.972947</v>
      </c>
      <c r="M18" s="258">
        <v>198.372772</v>
      </c>
      <c r="N18" s="258">
        <v>216.956076</v>
      </c>
      <c r="O18" s="258">
        <v>0</v>
      </c>
      <c r="P18" s="258">
        <v>0</v>
      </c>
      <c r="Q18" s="258">
        <v>61.681458999999997</v>
      </c>
      <c r="R18" s="262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</row>
    <row r="19" spans="1:123" ht="13.5" x14ac:dyDescent="0.3">
      <c r="A19" s="279" t="s">
        <v>53</v>
      </c>
      <c r="B19" s="284">
        <v>92</v>
      </c>
      <c r="C19" s="284">
        <v>159.89303699999999</v>
      </c>
      <c r="D19" s="284">
        <v>133.06042390000002</v>
      </c>
      <c r="E19" s="284">
        <v>128.8614565</v>
      </c>
      <c r="F19" s="284">
        <v>0</v>
      </c>
      <c r="G19" s="284">
        <v>0</v>
      </c>
      <c r="H19" s="284">
        <v>45.016567199999997</v>
      </c>
      <c r="I19" s="275"/>
      <c r="J19" s="257" t="s">
        <v>121</v>
      </c>
      <c r="K19" s="258">
        <v>61</v>
      </c>
      <c r="L19" s="258">
        <v>22.573699999999999</v>
      </c>
      <c r="M19" s="258">
        <v>26.746500000000001</v>
      </c>
      <c r="N19" s="258">
        <v>13.882400000000001</v>
      </c>
      <c r="O19" s="258">
        <v>0</v>
      </c>
      <c r="P19" s="258">
        <v>0</v>
      </c>
      <c r="Q19" s="258">
        <v>24.867913900000001</v>
      </c>
      <c r="R19" s="262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</row>
    <row r="20" spans="1:123" ht="13.5" x14ac:dyDescent="0.3">
      <c r="A20" s="279" t="s">
        <v>54</v>
      </c>
      <c r="B20" s="284">
        <v>0</v>
      </c>
      <c r="C20" s="284">
        <v>0</v>
      </c>
      <c r="D20" s="284">
        <v>31.014520999999998</v>
      </c>
      <c r="E20" s="284">
        <v>8.5153047999999991</v>
      </c>
      <c r="F20" s="284">
        <v>0</v>
      </c>
      <c r="G20" s="284">
        <v>0</v>
      </c>
      <c r="H20" s="284">
        <v>33.416668799999997</v>
      </c>
      <c r="I20" s="275"/>
      <c r="J20" s="88" t="s">
        <v>122</v>
      </c>
      <c r="K20" s="254"/>
      <c r="L20" s="254"/>
      <c r="M20" s="258">
        <v>0</v>
      </c>
      <c r="N20" s="258">
        <v>0</v>
      </c>
      <c r="O20" s="258">
        <v>0</v>
      </c>
      <c r="P20" s="258">
        <v>0</v>
      </c>
      <c r="Q20" s="258">
        <v>0</v>
      </c>
      <c r="R20" s="262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</row>
    <row r="21" spans="1:123" ht="13.5" x14ac:dyDescent="0.3">
      <c r="A21" s="279" t="s">
        <v>55</v>
      </c>
      <c r="B21" s="284">
        <v>403</v>
      </c>
      <c r="C21" s="284">
        <v>355.88204060000004</v>
      </c>
      <c r="D21" s="284">
        <v>377.13030220999997</v>
      </c>
      <c r="E21" s="284">
        <v>665.3142818</v>
      </c>
      <c r="F21" s="284">
        <v>0</v>
      </c>
      <c r="G21" s="284">
        <v>0</v>
      </c>
      <c r="H21" s="284">
        <v>755.60776559999999</v>
      </c>
      <c r="I21" s="275"/>
      <c r="J21" s="257" t="s">
        <v>123</v>
      </c>
      <c r="K21" s="258">
        <v>1665</v>
      </c>
      <c r="L21" s="258">
        <v>841.58501870000009</v>
      </c>
      <c r="M21" s="258">
        <v>2470.4918959000001</v>
      </c>
      <c r="N21" s="258">
        <v>579.78826189999995</v>
      </c>
      <c r="O21" s="258">
        <v>0</v>
      </c>
      <c r="P21" s="258">
        <v>0</v>
      </c>
      <c r="Q21" s="258">
        <v>3329.2200238</v>
      </c>
      <c r="R21" s="262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</row>
    <row r="22" spans="1:123" ht="13.5" x14ac:dyDescent="0.3">
      <c r="A22" s="280" t="s">
        <v>56</v>
      </c>
      <c r="B22" s="288">
        <v>22927</v>
      </c>
      <c r="C22" s="288">
        <v>13443.0613056</v>
      </c>
      <c r="D22" s="288">
        <v>20994.069590509993</v>
      </c>
      <c r="E22" s="288">
        <v>11941.669612379997</v>
      </c>
      <c r="F22" s="288">
        <v>209.88515200000001</v>
      </c>
      <c r="G22" s="288">
        <v>1.668493</v>
      </c>
      <c r="H22" s="288">
        <v>17169.3389809</v>
      </c>
      <c r="I22" s="26"/>
      <c r="J22" s="283" t="s">
        <v>124</v>
      </c>
      <c r="K22" s="100"/>
      <c r="L22" s="258"/>
      <c r="M22" s="258"/>
      <c r="N22" s="258"/>
      <c r="O22" s="258">
        <v>0</v>
      </c>
      <c r="P22" s="258">
        <v>0</v>
      </c>
      <c r="Q22" s="258">
        <v>0</v>
      </c>
      <c r="R22" s="262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</row>
    <row r="23" spans="1:123" ht="13.5" x14ac:dyDescent="0.3">
      <c r="A23" s="279" t="s">
        <v>57</v>
      </c>
      <c r="B23" s="284">
        <v>322</v>
      </c>
      <c r="C23" s="284">
        <v>382.99193515000002</v>
      </c>
      <c r="D23" s="284">
        <v>462.91012449999999</v>
      </c>
      <c r="E23" s="284">
        <v>222.85597000000001</v>
      </c>
      <c r="F23" s="284">
        <v>0</v>
      </c>
      <c r="G23" s="284">
        <v>0</v>
      </c>
      <c r="H23" s="284">
        <v>98.790162199999997</v>
      </c>
      <c r="I23" s="26"/>
      <c r="J23" s="283" t="s">
        <v>125</v>
      </c>
      <c r="K23" s="100">
        <v>0</v>
      </c>
      <c r="L23" s="258">
        <v>0</v>
      </c>
      <c r="M23" s="258">
        <v>0</v>
      </c>
      <c r="N23" s="258">
        <v>0</v>
      </c>
      <c r="O23" s="258">
        <v>0</v>
      </c>
      <c r="P23" s="258">
        <v>0</v>
      </c>
      <c r="Q23" s="258">
        <v>0</v>
      </c>
      <c r="R23" s="262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</row>
    <row r="24" spans="1:123" ht="13.5" x14ac:dyDescent="0.3">
      <c r="A24" s="279" t="s">
        <v>58</v>
      </c>
      <c r="B24" s="284">
        <v>892</v>
      </c>
      <c r="C24" s="284">
        <v>1089.3389575000001</v>
      </c>
      <c r="D24" s="284">
        <v>920.2822506</v>
      </c>
      <c r="E24" s="284">
        <v>678.29230559999996</v>
      </c>
      <c r="F24" s="284">
        <v>0</v>
      </c>
      <c r="G24" s="284">
        <v>0</v>
      </c>
      <c r="H24" s="284">
        <v>1158.1736995000001</v>
      </c>
      <c r="I24" s="26"/>
      <c r="J24" s="257" t="s">
        <v>126</v>
      </c>
      <c r="K24" s="258">
        <v>868</v>
      </c>
      <c r="L24" s="258">
        <v>400.9187776</v>
      </c>
      <c r="M24" s="258">
        <v>1544.2379255999999</v>
      </c>
      <c r="N24" s="258">
        <v>765.14405509999995</v>
      </c>
      <c r="O24" s="258">
        <v>0</v>
      </c>
      <c r="P24" s="258">
        <v>0</v>
      </c>
      <c r="Q24" s="258">
        <v>710.05199319999997</v>
      </c>
      <c r="R24" s="262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</row>
    <row r="25" spans="1:123" ht="13.5" x14ac:dyDescent="0.3">
      <c r="A25" s="279" t="s">
        <v>59</v>
      </c>
      <c r="B25" s="284">
        <v>2144</v>
      </c>
      <c r="C25" s="284">
        <v>1633.5964436499999</v>
      </c>
      <c r="D25" s="284">
        <v>1624.6125438499998</v>
      </c>
      <c r="E25" s="284">
        <v>1019.7363395</v>
      </c>
      <c r="F25" s="284">
        <v>0</v>
      </c>
      <c r="G25" s="284">
        <v>0</v>
      </c>
      <c r="H25" s="284">
        <v>1958.6073733000001</v>
      </c>
      <c r="I25" s="26"/>
      <c r="J25" s="283" t="s">
        <v>127</v>
      </c>
      <c r="K25" s="258">
        <v>175</v>
      </c>
      <c r="L25" s="258">
        <v>140.14610400000001</v>
      </c>
      <c r="M25" s="258">
        <v>244.71363199999999</v>
      </c>
      <c r="N25" s="258">
        <v>40.884903000000001</v>
      </c>
      <c r="O25" s="258">
        <v>0</v>
      </c>
      <c r="P25" s="258">
        <v>0</v>
      </c>
      <c r="Q25" s="258">
        <v>97.228167499999998</v>
      </c>
      <c r="R25" s="26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</row>
    <row r="26" spans="1:123" ht="13.5" x14ac:dyDescent="0.3">
      <c r="A26" s="279" t="s">
        <v>60</v>
      </c>
      <c r="B26" s="284">
        <v>13</v>
      </c>
      <c r="C26" s="284">
        <v>6.8740299</v>
      </c>
      <c r="D26" s="284">
        <v>5.3913960000000003</v>
      </c>
      <c r="E26" s="284">
        <v>3.3696225000000002</v>
      </c>
      <c r="F26" s="284">
        <v>0</v>
      </c>
      <c r="G26" s="284">
        <v>0</v>
      </c>
      <c r="H26" s="284">
        <v>2.4063281999999999</v>
      </c>
      <c r="I26" s="275"/>
      <c r="J26" s="257" t="s">
        <v>128</v>
      </c>
      <c r="K26" s="258">
        <v>1329</v>
      </c>
      <c r="L26" s="258">
        <v>731.92828699999995</v>
      </c>
      <c r="M26" s="258">
        <v>1222.4354699999999</v>
      </c>
      <c r="N26" s="258">
        <v>1046.6634759999999</v>
      </c>
      <c r="O26" s="258">
        <v>0</v>
      </c>
      <c r="P26" s="258">
        <v>0</v>
      </c>
      <c r="Q26" s="258">
        <v>830.62478499999997</v>
      </c>
      <c r="R26" s="262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</row>
    <row r="27" spans="1:123" ht="13.5" x14ac:dyDescent="0.3">
      <c r="A27" s="280" t="s">
        <v>61</v>
      </c>
      <c r="B27" s="288">
        <v>3371</v>
      </c>
      <c r="C27" s="288">
        <v>3112.8013662000003</v>
      </c>
      <c r="D27" s="288">
        <v>3013.1963149499998</v>
      </c>
      <c r="E27" s="288">
        <v>1924.2542376000001</v>
      </c>
      <c r="F27" s="288">
        <v>0</v>
      </c>
      <c r="G27" s="288">
        <v>0</v>
      </c>
      <c r="H27" s="288">
        <v>3217.9775632000005</v>
      </c>
      <c r="I27" s="275"/>
      <c r="J27" s="283" t="s">
        <v>129</v>
      </c>
      <c r="K27" s="258"/>
      <c r="L27" s="258"/>
      <c r="M27" s="258"/>
      <c r="N27" s="258"/>
      <c r="O27" s="258">
        <v>0</v>
      </c>
      <c r="P27" s="258"/>
      <c r="Q27" s="258"/>
      <c r="R27" s="26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</row>
    <row r="28" spans="1:123" ht="13.5" x14ac:dyDescent="0.3">
      <c r="A28" s="279" t="s">
        <v>62</v>
      </c>
      <c r="B28" s="284">
        <v>747</v>
      </c>
      <c r="C28" s="284">
        <v>462.59858561282999</v>
      </c>
      <c r="D28" s="284">
        <v>804.39251730000001</v>
      </c>
      <c r="E28" s="284">
        <v>233.16987370000001</v>
      </c>
      <c r="F28" s="284">
        <v>0</v>
      </c>
      <c r="G28" s="284">
        <v>0</v>
      </c>
      <c r="H28" s="284">
        <v>493.56545070999999</v>
      </c>
      <c r="I28" s="26"/>
      <c r="J28" s="283" t="s">
        <v>130</v>
      </c>
      <c r="K28" s="258">
        <v>29</v>
      </c>
      <c r="L28" s="258">
        <v>59.330669999999998</v>
      </c>
      <c r="M28" s="258">
        <v>48.489375000000003</v>
      </c>
      <c r="N28" s="258">
        <v>35.329996999999999</v>
      </c>
      <c r="O28" s="258">
        <v>0</v>
      </c>
      <c r="P28" s="258">
        <v>0</v>
      </c>
      <c r="Q28" s="258">
        <v>0</v>
      </c>
      <c r="R28" s="262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</row>
    <row r="29" spans="1:123" ht="13.5" x14ac:dyDescent="0.3">
      <c r="A29" s="279" t="s">
        <v>63</v>
      </c>
      <c r="B29" s="284">
        <v>337</v>
      </c>
      <c r="C29" s="284">
        <v>1108.6048792500001</v>
      </c>
      <c r="D29" s="284">
        <v>2585.1936876</v>
      </c>
      <c r="E29" s="284">
        <v>466.89757479999997</v>
      </c>
      <c r="F29" s="284">
        <v>0</v>
      </c>
      <c r="G29" s="284">
        <v>0</v>
      </c>
      <c r="H29" s="284">
        <v>427.94539470000001</v>
      </c>
      <c r="I29" s="275"/>
      <c r="J29" s="283" t="s">
        <v>131</v>
      </c>
      <c r="K29" s="258">
        <v>84</v>
      </c>
      <c r="L29" s="258">
        <v>87.506647799999996</v>
      </c>
      <c r="M29" s="258">
        <v>45.470188299999997</v>
      </c>
      <c r="N29" s="258">
        <v>188.749436</v>
      </c>
      <c r="O29" s="258">
        <v>0</v>
      </c>
      <c r="P29" s="258"/>
      <c r="Q29" s="258"/>
      <c r="R29" s="262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</row>
    <row r="30" spans="1:123" ht="13.5" x14ac:dyDescent="0.3">
      <c r="A30" s="279" t="s">
        <v>64</v>
      </c>
      <c r="B30" s="284">
        <v>484</v>
      </c>
      <c r="C30" s="284">
        <v>924.37668559999997</v>
      </c>
      <c r="D30" s="284">
        <v>4159.5649434999996</v>
      </c>
      <c r="E30" s="284">
        <v>391.89024840000002</v>
      </c>
      <c r="F30" s="284">
        <v>0</v>
      </c>
      <c r="G30" s="284">
        <v>0</v>
      </c>
      <c r="H30" s="284">
        <v>1213.0626413</v>
      </c>
      <c r="I30" s="275"/>
      <c r="J30" s="257" t="s">
        <v>132</v>
      </c>
      <c r="K30" s="258">
        <v>8289</v>
      </c>
      <c r="L30" s="258">
        <v>7639.2001813499992</v>
      </c>
      <c r="M30" s="258">
        <v>7813.8843063999993</v>
      </c>
      <c r="N30" s="258">
        <v>3531.1101877999999</v>
      </c>
      <c r="O30" s="258">
        <v>0</v>
      </c>
      <c r="P30" s="258">
        <v>0</v>
      </c>
      <c r="Q30" s="258">
        <v>7456.4101862999996</v>
      </c>
      <c r="R30" s="262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</row>
    <row r="31" spans="1:123" ht="13.5" x14ac:dyDescent="0.3">
      <c r="A31" s="279" t="s">
        <v>65</v>
      </c>
      <c r="B31" s="284">
        <v>585</v>
      </c>
      <c r="C31" s="284">
        <v>498.62245909999996</v>
      </c>
      <c r="D31" s="284">
        <v>1640.8435675999999</v>
      </c>
      <c r="E31" s="284">
        <v>416.59608700000001</v>
      </c>
      <c r="F31" s="284">
        <v>0</v>
      </c>
      <c r="G31" s="284">
        <v>0</v>
      </c>
      <c r="H31" s="284">
        <v>716.859421</v>
      </c>
      <c r="I31" s="275"/>
      <c r="J31" s="257" t="s">
        <v>133</v>
      </c>
      <c r="K31" s="258">
        <v>1238</v>
      </c>
      <c r="L31" s="258">
        <v>1298.623428580504</v>
      </c>
      <c r="M31" s="258">
        <v>1586.9152801</v>
      </c>
      <c r="N31" s="258">
        <v>1086.24516948</v>
      </c>
      <c r="O31" s="258">
        <v>0</v>
      </c>
      <c r="P31" s="258">
        <v>0</v>
      </c>
      <c r="Q31" s="258">
        <v>1550.4359836000001</v>
      </c>
      <c r="R31" s="262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</row>
    <row r="32" spans="1:123" ht="13.5" x14ac:dyDescent="0.3">
      <c r="A32" s="279" t="s">
        <v>66</v>
      </c>
      <c r="B32" s="284">
        <v>8</v>
      </c>
      <c r="C32" s="284">
        <v>52.070589013463994</v>
      </c>
      <c r="D32" s="284">
        <v>293.55774150000002</v>
      </c>
      <c r="E32" s="284">
        <v>0</v>
      </c>
      <c r="F32" s="284">
        <v>0</v>
      </c>
      <c r="G32" s="284">
        <v>0</v>
      </c>
      <c r="H32" s="284">
        <v>3.7568584999999999</v>
      </c>
      <c r="I32" s="275"/>
      <c r="J32" s="283" t="s">
        <v>134</v>
      </c>
      <c r="K32" s="258">
        <v>390</v>
      </c>
      <c r="L32" s="258">
        <v>520.69036319999998</v>
      </c>
      <c r="M32" s="258">
        <v>342.55733930000002</v>
      </c>
      <c r="N32" s="258">
        <v>371.34042499999998</v>
      </c>
      <c r="O32" s="258">
        <v>0</v>
      </c>
      <c r="P32" s="258">
        <v>0</v>
      </c>
      <c r="Q32" s="258">
        <v>399.66919100000001</v>
      </c>
      <c r="R32" s="262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</row>
    <row r="33" spans="1:123" ht="13.5" x14ac:dyDescent="0.3">
      <c r="A33" s="279" t="s">
        <v>67</v>
      </c>
      <c r="B33" s="284">
        <v>0</v>
      </c>
      <c r="C33" s="284">
        <v>0</v>
      </c>
      <c r="D33" s="284">
        <v>0</v>
      </c>
      <c r="E33" s="284">
        <v>0</v>
      </c>
      <c r="F33" s="284">
        <v>0</v>
      </c>
      <c r="G33" s="284">
        <v>0</v>
      </c>
      <c r="H33" s="284">
        <v>69.782360999999995</v>
      </c>
      <c r="I33" s="275"/>
      <c r="J33" s="257" t="s">
        <v>135</v>
      </c>
      <c r="K33" s="258"/>
      <c r="L33" s="258"/>
      <c r="M33" s="258">
        <v>0</v>
      </c>
      <c r="N33" s="258">
        <v>0</v>
      </c>
      <c r="O33" s="258">
        <v>0</v>
      </c>
      <c r="P33" s="258">
        <v>0</v>
      </c>
      <c r="Q33" s="258">
        <v>0.21140700000000001</v>
      </c>
      <c r="R33" s="262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</row>
    <row r="34" spans="1:123" ht="13.5" x14ac:dyDescent="0.3">
      <c r="A34" s="280" t="s">
        <v>68</v>
      </c>
      <c r="B34" s="288">
        <v>2161</v>
      </c>
      <c r="C34" s="288">
        <v>3046.2731985762939</v>
      </c>
      <c r="D34" s="288">
        <v>9483.5524574999999</v>
      </c>
      <c r="E34" s="288">
        <v>1508.5537838999999</v>
      </c>
      <c r="F34" s="288">
        <v>0</v>
      </c>
      <c r="G34" s="288">
        <v>0</v>
      </c>
      <c r="H34" s="288">
        <v>2924.9721272100001</v>
      </c>
      <c r="I34" s="275"/>
      <c r="J34" s="283" t="s">
        <v>136</v>
      </c>
      <c r="K34" s="258">
        <v>581</v>
      </c>
      <c r="L34" s="258">
        <v>872.92123400000003</v>
      </c>
      <c r="M34" s="258">
        <v>997.850054</v>
      </c>
      <c r="N34" s="258">
        <v>239.92982000000001</v>
      </c>
      <c r="O34" s="258">
        <v>0</v>
      </c>
      <c r="P34" s="258">
        <v>0</v>
      </c>
      <c r="Q34" s="258">
        <v>406.085983</v>
      </c>
      <c r="R34" s="262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</row>
    <row r="35" spans="1:123" ht="13.5" x14ac:dyDescent="0.3">
      <c r="A35" s="281" t="s">
        <v>69</v>
      </c>
      <c r="B35" s="286">
        <v>0</v>
      </c>
      <c r="C35" s="286">
        <v>0</v>
      </c>
      <c r="D35" s="286">
        <v>0</v>
      </c>
      <c r="E35" s="286">
        <v>0</v>
      </c>
      <c r="F35" s="286">
        <v>0</v>
      </c>
      <c r="G35" s="286">
        <v>0</v>
      </c>
      <c r="H35" s="286">
        <v>0</v>
      </c>
      <c r="I35" s="275"/>
      <c r="J35" s="283" t="s">
        <v>137</v>
      </c>
      <c r="K35" s="258"/>
      <c r="L35" s="258"/>
      <c r="M35" s="258"/>
      <c r="N35" s="258"/>
      <c r="O35" s="258">
        <v>0</v>
      </c>
      <c r="P35" s="258">
        <v>0</v>
      </c>
      <c r="Q35" s="258">
        <v>0</v>
      </c>
      <c r="R35" s="262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</row>
    <row r="36" spans="1:123" ht="13.5" x14ac:dyDescent="0.3">
      <c r="A36" s="282" t="s">
        <v>70</v>
      </c>
      <c r="B36" s="286">
        <v>5</v>
      </c>
      <c r="C36" s="286">
        <v>16.693951999999999</v>
      </c>
      <c r="D36" s="286">
        <v>0</v>
      </c>
      <c r="E36" s="286">
        <v>0</v>
      </c>
      <c r="F36" s="286">
        <v>0</v>
      </c>
      <c r="G36" s="286">
        <v>0</v>
      </c>
      <c r="H36" s="286">
        <v>32.951799999999999</v>
      </c>
      <c r="I36" s="275"/>
      <c r="J36" s="257" t="s">
        <v>138</v>
      </c>
      <c r="K36" s="258">
        <v>17</v>
      </c>
      <c r="L36" s="258">
        <v>0</v>
      </c>
      <c r="M36" s="258">
        <v>0</v>
      </c>
      <c r="N36" s="258">
        <v>0</v>
      </c>
      <c r="O36" s="258">
        <v>0</v>
      </c>
      <c r="P36" s="258">
        <v>0</v>
      </c>
      <c r="Q36" s="258">
        <v>0</v>
      </c>
      <c r="R36" s="262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  <c r="BI36" s="139"/>
      <c r="BJ36" s="139"/>
      <c r="BK36" s="139"/>
      <c r="BL36" s="139"/>
      <c r="BM36" s="139"/>
      <c r="BN36" s="139"/>
      <c r="BO36" s="139"/>
      <c r="BP36" s="139"/>
      <c r="BQ36" s="139"/>
      <c r="BR36" s="139"/>
      <c r="BS36" s="139"/>
      <c r="BT36" s="139"/>
      <c r="BU36" s="139"/>
      <c r="BV36" s="139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39"/>
      <c r="CH36" s="139"/>
      <c r="CI36" s="139"/>
      <c r="CJ36" s="139"/>
      <c r="CK36" s="139"/>
      <c r="CL36" s="139"/>
      <c r="CM36" s="139"/>
      <c r="CN36" s="139"/>
      <c r="CO36" s="139"/>
      <c r="CP36" s="139"/>
      <c r="CQ36" s="139"/>
      <c r="CR36" s="139"/>
      <c r="CS36" s="139"/>
      <c r="CT36" s="139"/>
      <c r="CU36" s="139"/>
      <c r="CV36" s="139"/>
      <c r="CW36" s="139"/>
      <c r="CX36" s="139"/>
      <c r="CY36" s="139"/>
      <c r="CZ36" s="139"/>
      <c r="DA36" s="139"/>
      <c r="DB36" s="139"/>
      <c r="DC36" s="139"/>
      <c r="DD36" s="139"/>
      <c r="DE36" s="139"/>
      <c r="DF36" s="139"/>
      <c r="DG36" s="139"/>
      <c r="DH36" s="139"/>
      <c r="DI36" s="139"/>
      <c r="DJ36" s="139"/>
      <c r="DK36" s="139"/>
      <c r="DL36" s="139"/>
      <c r="DM36" s="139"/>
      <c r="DN36" s="139"/>
      <c r="DO36" s="139"/>
      <c r="DP36" s="139"/>
      <c r="DQ36" s="139"/>
      <c r="DR36" s="139"/>
      <c r="DS36" s="139"/>
    </row>
    <row r="37" spans="1:123" ht="13.5" x14ac:dyDescent="0.3">
      <c r="A37" s="287" t="s">
        <v>71</v>
      </c>
      <c r="B37" s="254"/>
      <c r="C37" s="254"/>
      <c r="D37" s="84">
        <v>755.20152599999994</v>
      </c>
      <c r="E37" s="84">
        <v>404.02669250000002</v>
      </c>
      <c r="F37" s="284">
        <v>0</v>
      </c>
      <c r="G37" s="284">
        <v>0</v>
      </c>
      <c r="H37" s="284">
        <v>2146.7752647000002</v>
      </c>
      <c r="I37" s="275"/>
      <c r="J37" s="257" t="s">
        <v>139</v>
      </c>
      <c r="K37" s="258">
        <v>1476</v>
      </c>
      <c r="L37" s="258">
        <v>1243.446238</v>
      </c>
      <c r="M37" s="258">
        <v>1506.4631528</v>
      </c>
      <c r="N37" s="258">
        <v>1173.7184471999999</v>
      </c>
      <c r="O37" s="258">
        <v>0</v>
      </c>
      <c r="P37" s="258">
        <v>0</v>
      </c>
      <c r="Q37" s="258">
        <v>1558.3759504</v>
      </c>
      <c r="R37" s="262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39"/>
      <c r="CT37" s="139"/>
      <c r="CU37" s="139"/>
      <c r="CV37" s="139"/>
      <c r="CW37" s="139"/>
      <c r="CX37" s="139"/>
      <c r="CY37" s="139"/>
      <c r="CZ37" s="139"/>
      <c r="DA37" s="139"/>
      <c r="DB37" s="139"/>
      <c r="DC37" s="139"/>
      <c r="DD37" s="139"/>
      <c r="DE37" s="139"/>
      <c r="DF37" s="139"/>
      <c r="DG37" s="139"/>
      <c r="DH37" s="139"/>
      <c r="DI37" s="139"/>
      <c r="DJ37" s="139"/>
      <c r="DK37" s="139"/>
      <c r="DL37" s="139"/>
      <c r="DM37" s="139"/>
      <c r="DN37" s="139"/>
      <c r="DO37" s="139"/>
      <c r="DP37" s="139"/>
      <c r="DQ37" s="139"/>
      <c r="DR37" s="139"/>
      <c r="DS37" s="139"/>
    </row>
    <row r="38" spans="1:123" ht="13.5" x14ac:dyDescent="0.3">
      <c r="A38" s="287" t="s">
        <v>72</v>
      </c>
      <c r="B38" s="254"/>
      <c r="C38" s="254"/>
      <c r="D38" s="84">
        <v>91.162967399999999</v>
      </c>
      <c r="E38" s="84">
        <v>228.05057600000001</v>
      </c>
      <c r="F38" s="284">
        <v>0</v>
      </c>
      <c r="G38" s="284">
        <v>0</v>
      </c>
      <c r="H38" s="284">
        <v>284.723049</v>
      </c>
      <c r="I38" s="275"/>
      <c r="J38" s="257" t="s">
        <v>140</v>
      </c>
      <c r="K38" s="258">
        <v>0</v>
      </c>
      <c r="L38" s="258">
        <v>9.3135890000000003</v>
      </c>
      <c r="M38" s="258">
        <v>11.603073999999999</v>
      </c>
      <c r="N38" s="258">
        <v>7.3032599999999999</v>
      </c>
      <c r="O38" s="258">
        <v>0</v>
      </c>
      <c r="P38" s="258">
        <v>0</v>
      </c>
      <c r="Q38" s="258">
        <v>45.849346500000003</v>
      </c>
      <c r="R38" s="262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39"/>
      <c r="BM38" s="139"/>
      <c r="BN38" s="139"/>
      <c r="BO38" s="139"/>
      <c r="BP38" s="139"/>
      <c r="BQ38" s="139"/>
      <c r="BR38" s="139"/>
      <c r="BS38" s="139"/>
      <c r="BT38" s="139"/>
      <c r="BU38" s="139"/>
      <c r="BV38" s="139"/>
      <c r="BW38" s="139"/>
      <c r="BX38" s="139"/>
      <c r="BY38" s="139"/>
      <c r="BZ38" s="139"/>
      <c r="CA38" s="139"/>
      <c r="CB38" s="139"/>
      <c r="CC38" s="139"/>
      <c r="CD38" s="139"/>
      <c r="CE38" s="139"/>
      <c r="CF38" s="139"/>
      <c r="CG38" s="139"/>
      <c r="CH38" s="139"/>
      <c r="CI38" s="139"/>
      <c r="CJ38" s="139"/>
      <c r="CK38" s="139"/>
      <c r="CL38" s="139"/>
      <c r="CM38" s="139"/>
      <c r="CN38" s="139"/>
      <c r="CO38" s="139"/>
      <c r="CP38" s="139"/>
      <c r="CQ38" s="139"/>
      <c r="CR38" s="139"/>
      <c r="CS38" s="139"/>
      <c r="CT38" s="139"/>
      <c r="CU38" s="139"/>
      <c r="CV38" s="139"/>
      <c r="CW38" s="139"/>
      <c r="CX38" s="139"/>
      <c r="CY38" s="139"/>
      <c r="CZ38" s="139"/>
      <c r="DA38" s="139"/>
      <c r="DB38" s="139"/>
      <c r="DC38" s="139"/>
      <c r="DD38" s="139"/>
      <c r="DE38" s="139"/>
      <c r="DF38" s="139"/>
      <c r="DG38" s="139"/>
      <c r="DH38" s="139"/>
      <c r="DI38" s="139"/>
      <c r="DJ38" s="139"/>
      <c r="DK38" s="139"/>
      <c r="DL38" s="139"/>
      <c r="DM38" s="139"/>
      <c r="DN38" s="139"/>
      <c r="DO38" s="139"/>
      <c r="DP38" s="139"/>
      <c r="DQ38" s="139"/>
      <c r="DR38" s="139"/>
      <c r="DS38" s="139"/>
    </row>
    <row r="39" spans="1:123" ht="13.5" x14ac:dyDescent="0.3">
      <c r="A39" s="287" t="s">
        <v>73</v>
      </c>
      <c r="B39" s="254"/>
      <c r="C39" s="254"/>
      <c r="D39" s="84">
        <v>123.23885079999999</v>
      </c>
      <c r="E39" s="84">
        <v>65.803196600000007</v>
      </c>
      <c r="F39" s="284">
        <v>0</v>
      </c>
      <c r="G39" s="284">
        <v>0</v>
      </c>
      <c r="H39" s="284">
        <v>474.45464040000002</v>
      </c>
      <c r="I39" s="275"/>
      <c r="J39" s="257" t="s">
        <v>141</v>
      </c>
      <c r="K39" s="258">
        <v>34</v>
      </c>
      <c r="L39" s="258">
        <v>10.668775400000001</v>
      </c>
      <c r="M39" s="258">
        <v>56.3829049</v>
      </c>
      <c r="N39" s="258">
        <v>13.1974608</v>
      </c>
      <c r="O39" s="258">
        <v>0</v>
      </c>
      <c r="P39" s="258">
        <v>0</v>
      </c>
      <c r="Q39" s="258">
        <v>35.034314999999999</v>
      </c>
      <c r="R39" s="262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</row>
    <row r="40" spans="1:123" ht="13.5" x14ac:dyDescent="0.3">
      <c r="A40" s="287" t="s">
        <v>74</v>
      </c>
      <c r="B40" s="254"/>
      <c r="C40" s="254"/>
      <c r="D40" s="84">
        <v>118.2857751</v>
      </c>
      <c r="E40" s="84">
        <v>237.822453</v>
      </c>
      <c r="F40" s="284">
        <v>0</v>
      </c>
      <c r="G40" s="284">
        <v>0</v>
      </c>
      <c r="H40" s="284">
        <v>781.51671409999994</v>
      </c>
      <c r="I40" s="275"/>
      <c r="J40" s="283" t="s">
        <v>142</v>
      </c>
      <c r="K40" s="258">
        <v>18</v>
      </c>
      <c r="L40" s="258">
        <v>31.714095</v>
      </c>
      <c r="M40" s="258">
        <v>42.2889208</v>
      </c>
      <c r="N40" s="258">
        <v>0</v>
      </c>
      <c r="O40" s="258">
        <v>0</v>
      </c>
      <c r="P40" s="258"/>
      <c r="Q40" s="258"/>
      <c r="R40" s="262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39"/>
      <c r="CB40" s="139"/>
      <c r="CC40" s="139"/>
      <c r="CD40" s="139"/>
      <c r="CE40" s="139"/>
      <c r="CF40" s="139"/>
      <c r="CG40" s="139"/>
      <c r="CH40" s="139"/>
      <c r="CI40" s="139"/>
      <c r="CJ40" s="139"/>
      <c r="CK40" s="139"/>
      <c r="CL40" s="139"/>
      <c r="CM40" s="139"/>
      <c r="CN40" s="139"/>
      <c r="CO40" s="139"/>
      <c r="CP40" s="139"/>
      <c r="CQ40" s="139"/>
      <c r="CR40" s="139"/>
      <c r="CS40" s="139"/>
      <c r="CT40" s="139"/>
      <c r="CU40" s="139"/>
      <c r="CV40" s="139"/>
      <c r="CW40" s="139"/>
      <c r="CX40" s="139"/>
      <c r="CY40" s="139"/>
      <c r="CZ40" s="139"/>
      <c r="DA40" s="139"/>
      <c r="DB40" s="139"/>
      <c r="DC40" s="139"/>
      <c r="DD40" s="139"/>
      <c r="DE40" s="139"/>
      <c r="DF40" s="139"/>
      <c r="DG40" s="139"/>
      <c r="DH40" s="139"/>
      <c r="DI40" s="139"/>
      <c r="DJ40" s="139"/>
      <c r="DK40" s="139"/>
      <c r="DL40" s="139"/>
      <c r="DM40" s="139"/>
      <c r="DN40" s="139"/>
      <c r="DO40" s="139"/>
      <c r="DP40" s="139"/>
      <c r="DQ40" s="139"/>
      <c r="DR40" s="139"/>
      <c r="DS40" s="139"/>
    </row>
    <row r="41" spans="1:123" ht="13.5" x14ac:dyDescent="0.3">
      <c r="A41" s="282" t="s">
        <v>75</v>
      </c>
      <c r="B41" s="286">
        <v>899</v>
      </c>
      <c r="C41" s="286">
        <v>1293.1340981999997</v>
      </c>
      <c r="D41" s="286">
        <v>1087.8891192999999</v>
      </c>
      <c r="E41" s="286">
        <v>935.70291810000003</v>
      </c>
      <c r="F41" s="286">
        <v>0</v>
      </c>
      <c r="G41" s="286">
        <v>0</v>
      </c>
      <c r="H41" s="286">
        <v>3687.4696682000003</v>
      </c>
      <c r="I41" s="80"/>
      <c r="J41" s="283" t="s">
        <v>143</v>
      </c>
      <c r="K41" s="258">
        <v>1289</v>
      </c>
      <c r="L41" s="258">
        <v>823.15543724999998</v>
      </c>
      <c r="M41" s="258">
        <v>1711.8396769999999</v>
      </c>
      <c r="N41" s="258">
        <v>686.66181889999996</v>
      </c>
      <c r="O41" s="258">
        <v>0</v>
      </c>
      <c r="P41" s="258">
        <v>1.668493</v>
      </c>
      <c r="Q41" s="258">
        <v>1385.0887068</v>
      </c>
      <c r="R41" s="262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39"/>
      <c r="BM41" s="139"/>
      <c r="BN41" s="139"/>
      <c r="BO41" s="139"/>
      <c r="BP41" s="139"/>
      <c r="BQ41" s="139"/>
      <c r="BR41" s="139"/>
      <c r="BS41" s="139"/>
      <c r="BT41" s="139"/>
      <c r="BU41" s="139"/>
      <c r="BV41" s="139"/>
      <c r="BW41" s="139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  <c r="CO41" s="139"/>
      <c r="CP41" s="139"/>
      <c r="CQ41" s="139"/>
      <c r="CR41" s="139"/>
      <c r="CS41" s="139"/>
      <c r="CT41" s="139"/>
      <c r="CU41" s="139"/>
      <c r="CV41" s="139"/>
      <c r="CW41" s="139"/>
      <c r="CX41" s="139"/>
      <c r="CY41" s="139"/>
      <c r="CZ41" s="139"/>
      <c r="DA41" s="139"/>
      <c r="DB41" s="139"/>
      <c r="DC41" s="139"/>
      <c r="DD41" s="139"/>
      <c r="DE41" s="139"/>
      <c r="DF41" s="139"/>
      <c r="DG41" s="139"/>
      <c r="DH41" s="139"/>
      <c r="DI41" s="139"/>
      <c r="DJ41" s="139"/>
      <c r="DK41" s="139"/>
      <c r="DL41" s="139"/>
      <c r="DM41" s="139"/>
      <c r="DN41" s="139"/>
      <c r="DO41" s="139"/>
      <c r="DP41" s="139"/>
      <c r="DQ41" s="139"/>
      <c r="DR41" s="139"/>
      <c r="DS41" s="139"/>
    </row>
    <row r="42" spans="1:123" ht="13.5" x14ac:dyDescent="0.3">
      <c r="A42" s="282" t="s">
        <v>76</v>
      </c>
      <c r="B42" s="286">
        <v>0</v>
      </c>
      <c r="C42" s="286">
        <v>0</v>
      </c>
      <c r="D42" s="286">
        <v>7.6406530000000004</v>
      </c>
      <c r="E42" s="286">
        <v>70.454365199999998</v>
      </c>
      <c r="F42" s="286">
        <v>0</v>
      </c>
      <c r="G42" s="286">
        <v>0</v>
      </c>
      <c r="H42" s="286">
        <v>415.73832720000001</v>
      </c>
      <c r="I42" s="99"/>
      <c r="J42" s="283" t="s">
        <v>144</v>
      </c>
      <c r="K42" s="258">
        <v>0</v>
      </c>
      <c r="L42" s="258">
        <v>0</v>
      </c>
      <c r="M42" s="258">
        <v>0</v>
      </c>
      <c r="N42" s="258">
        <v>0</v>
      </c>
      <c r="O42" s="258">
        <v>0</v>
      </c>
      <c r="P42" s="258">
        <v>0</v>
      </c>
      <c r="Q42" s="258">
        <v>0</v>
      </c>
      <c r="R42" s="262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39"/>
      <c r="CT42" s="139"/>
      <c r="CU42" s="139"/>
      <c r="CV42" s="139"/>
      <c r="CW42" s="139"/>
      <c r="CX42" s="139"/>
      <c r="CY42" s="139"/>
      <c r="CZ42" s="139"/>
      <c r="DA42" s="139"/>
      <c r="DB42" s="139"/>
      <c r="DC42" s="139"/>
      <c r="DD42" s="139"/>
      <c r="DE42" s="139"/>
      <c r="DF42" s="139"/>
      <c r="DG42" s="139"/>
      <c r="DH42" s="139"/>
      <c r="DI42" s="139"/>
      <c r="DJ42" s="139"/>
      <c r="DK42" s="139"/>
      <c r="DL42" s="139"/>
      <c r="DM42" s="139"/>
      <c r="DN42" s="139"/>
      <c r="DO42" s="139"/>
      <c r="DP42" s="139"/>
      <c r="DQ42" s="139"/>
      <c r="DR42" s="139"/>
      <c r="DS42" s="139"/>
    </row>
    <row r="43" spans="1:123" s="10" customFormat="1" ht="13.5" customHeight="1" x14ac:dyDescent="0.3">
      <c r="A43" s="282" t="s">
        <v>77</v>
      </c>
      <c r="B43" s="286">
        <v>11</v>
      </c>
      <c r="C43" s="286">
        <v>65.695031999999998</v>
      </c>
      <c r="D43" s="286">
        <v>19.27577762</v>
      </c>
      <c r="E43" s="286">
        <v>24.5516851</v>
      </c>
      <c r="F43" s="286">
        <v>0</v>
      </c>
      <c r="G43" s="286">
        <v>0</v>
      </c>
      <c r="H43" s="286">
        <v>10.6506866</v>
      </c>
      <c r="I43" s="26"/>
      <c r="J43" s="257" t="s">
        <v>145</v>
      </c>
      <c r="K43" s="258">
        <v>793</v>
      </c>
      <c r="L43" s="258">
        <v>637.70397649999995</v>
      </c>
      <c r="M43" s="258">
        <v>677.74361859999999</v>
      </c>
      <c r="N43" s="258">
        <v>471.17432960000002</v>
      </c>
      <c r="O43" s="258">
        <v>0</v>
      </c>
      <c r="P43" s="258">
        <v>0</v>
      </c>
      <c r="Q43" s="258">
        <v>416.91399009999998</v>
      </c>
      <c r="R43" s="130"/>
      <c r="S43" s="139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  <c r="BK43" s="140"/>
      <c r="BL43" s="140"/>
      <c r="BM43" s="140"/>
      <c r="BN43" s="140"/>
      <c r="BO43" s="140"/>
      <c r="BP43" s="140"/>
      <c r="BQ43" s="140"/>
      <c r="BR43" s="140"/>
      <c r="BS43" s="140"/>
      <c r="BT43" s="140"/>
      <c r="BU43" s="140"/>
      <c r="BV43" s="140"/>
      <c r="BW43" s="140"/>
      <c r="BX43" s="140"/>
      <c r="BY43" s="140"/>
      <c r="BZ43" s="140"/>
      <c r="CA43" s="140"/>
      <c r="CB43" s="140"/>
      <c r="CC43" s="140"/>
      <c r="CD43" s="140"/>
      <c r="CE43" s="140"/>
      <c r="CF43" s="140"/>
      <c r="CG43" s="140"/>
      <c r="CH43" s="140"/>
      <c r="CI43" s="140"/>
      <c r="CJ43" s="140"/>
      <c r="CK43" s="140"/>
      <c r="CL43" s="140"/>
      <c r="CM43" s="140"/>
      <c r="CN43" s="140"/>
      <c r="CO43" s="140"/>
      <c r="CP43" s="140"/>
      <c r="CQ43" s="140"/>
      <c r="CR43" s="140"/>
      <c r="CS43" s="140"/>
      <c r="CT43" s="140"/>
      <c r="CU43" s="140"/>
      <c r="CV43" s="140"/>
      <c r="CW43" s="140"/>
      <c r="CX43" s="140"/>
      <c r="CY43" s="140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</row>
    <row r="44" spans="1:123" s="10" customFormat="1" ht="11.25" customHeight="1" x14ac:dyDescent="0.3">
      <c r="A44" s="282" t="s">
        <v>78</v>
      </c>
      <c r="B44" s="286">
        <v>0</v>
      </c>
      <c r="C44" s="286">
        <v>0</v>
      </c>
      <c r="D44" s="286">
        <v>0</v>
      </c>
      <c r="E44" s="286">
        <v>0</v>
      </c>
      <c r="F44" s="286">
        <v>0</v>
      </c>
      <c r="G44" s="286">
        <v>0</v>
      </c>
      <c r="H44" s="286">
        <v>0</v>
      </c>
      <c r="I44" s="275"/>
      <c r="J44" s="257" t="s">
        <v>146</v>
      </c>
      <c r="K44" s="258">
        <v>259</v>
      </c>
      <c r="L44" s="258">
        <v>66.236260000000001</v>
      </c>
      <c r="M44" s="258">
        <v>304.332314</v>
      </c>
      <c r="N44" s="258">
        <v>72.332549</v>
      </c>
      <c r="O44" s="258">
        <v>0</v>
      </c>
      <c r="P44" s="258">
        <v>0</v>
      </c>
      <c r="Q44" s="258">
        <v>332.19134700000001</v>
      </c>
      <c r="R44" s="130"/>
      <c r="S44" s="139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275"/>
      <c r="AW44" s="275"/>
      <c r="AX44" s="275"/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275"/>
      <c r="BK44" s="275"/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275"/>
      <c r="BX44" s="275"/>
      <c r="BY44" s="275"/>
      <c r="BZ44" s="275"/>
      <c r="CA44" s="275"/>
      <c r="CB44" s="275"/>
      <c r="CC44" s="275"/>
      <c r="CD44" s="275"/>
      <c r="CE44" s="275"/>
      <c r="CF44" s="275"/>
      <c r="CG44" s="275"/>
      <c r="CH44" s="275"/>
      <c r="CI44" s="275"/>
      <c r="CJ44" s="275"/>
      <c r="CK44" s="275"/>
      <c r="CL44" s="275"/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275"/>
      <c r="CZ44" s="275"/>
      <c r="DA44" s="275"/>
      <c r="DB44" s="275"/>
      <c r="DC44" s="275"/>
      <c r="DD44" s="275"/>
      <c r="DE44" s="275"/>
      <c r="DF44" s="275"/>
      <c r="DG44" s="275"/>
      <c r="DH44" s="275"/>
      <c r="DI44" s="275"/>
      <c r="DJ44" s="275"/>
      <c r="DK44" s="275"/>
      <c r="DL44" s="275"/>
      <c r="DM44" s="275"/>
      <c r="DN44" s="275"/>
      <c r="DO44" s="275"/>
      <c r="DP44" s="275"/>
      <c r="DQ44" s="275"/>
      <c r="DR44" s="275"/>
      <c r="DS44" s="275"/>
    </row>
    <row r="45" spans="1:123" s="10" customFormat="1" ht="11.25" customHeight="1" x14ac:dyDescent="0.3">
      <c r="A45" s="296" t="s">
        <v>79</v>
      </c>
      <c r="B45" s="297">
        <v>0</v>
      </c>
      <c r="C45" s="297">
        <v>0</v>
      </c>
      <c r="D45" s="297">
        <v>0</v>
      </c>
      <c r="E45" s="297">
        <v>0</v>
      </c>
      <c r="F45" s="286">
        <v>0</v>
      </c>
      <c r="G45" s="286">
        <v>0</v>
      </c>
      <c r="H45" s="286">
        <v>0</v>
      </c>
      <c r="I45" s="275"/>
      <c r="J45" s="102" t="s">
        <v>147</v>
      </c>
      <c r="K45" s="47">
        <v>34418</v>
      </c>
      <c r="L45" s="47">
        <v>24929.119646676292</v>
      </c>
      <c r="M45" s="111">
        <v>38546.697506479992</v>
      </c>
      <c r="N45" s="111">
        <v>18128.878236479999</v>
      </c>
      <c r="O45" s="111">
        <v>209.88515200000001</v>
      </c>
      <c r="P45" s="111">
        <v>1.668493</v>
      </c>
      <c r="Q45" s="111">
        <v>28429.805666310003</v>
      </c>
      <c r="R45" s="139"/>
      <c r="S45" s="139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5"/>
      <c r="AQ45" s="275"/>
      <c r="AR45" s="275"/>
      <c r="AS45" s="275"/>
      <c r="AT45" s="275"/>
      <c r="AU45" s="275"/>
      <c r="AV45" s="275"/>
      <c r="AW45" s="275"/>
      <c r="AX45" s="275"/>
      <c r="AY45" s="275"/>
      <c r="AZ45" s="275"/>
      <c r="BA45" s="275"/>
      <c r="BB45" s="275"/>
      <c r="BC45" s="275"/>
      <c r="BD45" s="275"/>
      <c r="BE45" s="275"/>
      <c r="BF45" s="275"/>
      <c r="BG45" s="275"/>
      <c r="BH45" s="275"/>
      <c r="BI45" s="275"/>
      <c r="BJ45" s="275"/>
      <c r="BK45" s="275"/>
      <c r="BL45" s="275"/>
      <c r="BM45" s="275"/>
      <c r="BN45" s="275"/>
      <c r="BO45" s="275"/>
      <c r="BP45" s="275"/>
      <c r="BQ45" s="275"/>
      <c r="BR45" s="275"/>
      <c r="BS45" s="275"/>
      <c r="BT45" s="275"/>
      <c r="BU45" s="275"/>
      <c r="BV45" s="275"/>
      <c r="BW45" s="275"/>
      <c r="BX45" s="275"/>
      <c r="BY45" s="275"/>
      <c r="BZ45" s="275"/>
      <c r="CA45" s="275"/>
      <c r="CB45" s="275"/>
      <c r="CC45" s="275"/>
      <c r="CD45" s="275"/>
      <c r="CE45" s="275"/>
      <c r="CF45" s="275"/>
      <c r="CG45" s="275"/>
      <c r="CH45" s="275"/>
      <c r="CI45" s="275"/>
      <c r="CJ45" s="275"/>
      <c r="CK45" s="275"/>
      <c r="CL45" s="275"/>
      <c r="CM45" s="275"/>
      <c r="CN45" s="275"/>
      <c r="CO45" s="275"/>
      <c r="CP45" s="275"/>
      <c r="CQ45" s="275"/>
      <c r="CR45" s="275"/>
      <c r="CS45" s="275"/>
      <c r="CT45" s="275"/>
      <c r="CU45" s="275"/>
      <c r="CV45" s="275"/>
      <c r="CW45" s="275"/>
      <c r="CX45" s="275"/>
      <c r="CY45" s="275"/>
      <c r="CZ45" s="275"/>
      <c r="DA45" s="275"/>
      <c r="DB45" s="275"/>
      <c r="DC45" s="275"/>
      <c r="DD45" s="275"/>
      <c r="DE45" s="275"/>
      <c r="DF45" s="275"/>
      <c r="DG45" s="275"/>
      <c r="DH45" s="275"/>
      <c r="DI45" s="275"/>
      <c r="DJ45" s="275"/>
      <c r="DK45" s="275"/>
      <c r="DL45" s="275"/>
      <c r="DM45" s="275"/>
      <c r="DN45" s="275"/>
      <c r="DO45" s="275"/>
      <c r="DP45" s="275"/>
      <c r="DQ45" s="275"/>
      <c r="DR45" s="275"/>
      <c r="DS45" s="275"/>
    </row>
    <row r="46" spans="1:123" s="10" customFormat="1" ht="11.25" customHeight="1" x14ac:dyDescent="0.3">
      <c r="A46" s="291" t="s">
        <v>80</v>
      </c>
      <c r="B46" s="79">
        <v>34418</v>
      </c>
      <c r="C46" s="79">
        <v>24929.119646676292</v>
      </c>
      <c r="D46" s="79">
        <v>38546.697506479992</v>
      </c>
      <c r="E46" s="79">
        <v>18128.923628479999</v>
      </c>
      <c r="F46" s="79">
        <v>209.88515200000001</v>
      </c>
      <c r="G46" s="79">
        <v>1.668493</v>
      </c>
      <c r="H46" s="79">
        <v>28429.805666310003</v>
      </c>
      <c r="I46" s="26"/>
      <c r="J46" s="275"/>
      <c r="K46" s="275"/>
      <c r="L46" s="275"/>
      <c r="M46" s="275"/>
      <c r="N46" s="275"/>
      <c r="O46" s="275"/>
      <c r="P46" s="275"/>
      <c r="Q46" s="213"/>
      <c r="R46" s="139"/>
      <c r="S46" s="139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5"/>
      <c r="AU46" s="275"/>
      <c r="AV46" s="275"/>
      <c r="AW46" s="275"/>
      <c r="AX46" s="275"/>
      <c r="AY46" s="275"/>
      <c r="AZ46" s="275"/>
      <c r="BA46" s="275"/>
      <c r="BB46" s="275"/>
      <c r="BC46" s="275"/>
      <c r="BD46" s="275"/>
      <c r="BE46" s="275"/>
      <c r="BF46" s="275"/>
      <c r="BG46" s="275"/>
      <c r="BH46" s="275"/>
      <c r="BI46" s="275"/>
      <c r="BJ46" s="275"/>
      <c r="BK46" s="275"/>
      <c r="BL46" s="275"/>
      <c r="BM46" s="275"/>
      <c r="BN46" s="275"/>
      <c r="BO46" s="275"/>
      <c r="BP46" s="275"/>
      <c r="BQ46" s="275"/>
      <c r="BR46" s="275"/>
      <c r="BS46" s="275"/>
      <c r="BT46" s="275"/>
      <c r="BU46" s="275"/>
      <c r="BV46" s="275"/>
      <c r="BW46" s="275"/>
      <c r="BX46" s="275"/>
      <c r="BY46" s="275"/>
      <c r="BZ46" s="275"/>
      <c r="CA46" s="275"/>
      <c r="CB46" s="275"/>
      <c r="CC46" s="275"/>
      <c r="CD46" s="275"/>
      <c r="CE46" s="275"/>
      <c r="CF46" s="275"/>
      <c r="CG46" s="275"/>
      <c r="CH46" s="275"/>
      <c r="CI46" s="275"/>
      <c r="CJ46" s="275"/>
      <c r="CK46" s="275"/>
      <c r="CL46" s="275"/>
      <c r="CM46" s="275"/>
      <c r="CN46" s="275"/>
      <c r="CO46" s="275"/>
      <c r="CP46" s="275"/>
      <c r="CQ46" s="275"/>
      <c r="CR46" s="275"/>
      <c r="CS46" s="275"/>
      <c r="CT46" s="275"/>
      <c r="CU46" s="275"/>
      <c r="CV46" s="275"/>
      <c r="CW46" s="275"/>
      <c r="CX46" s="275"/>
      <c r="CY46" s="275"/>
      <c r="CZ46" s="275"/>
      <c r="DA46" s="275"/>
      <c r="DB46" s="275"/>
      <c r="DC46" s="275"/>
      <c r="DD46" s="275"/>
      <c r="DE46" s="275"/>
      <c r="DF46" s="275"/>
      <c r="DG46" s="275"/>
      <c r="DH46" s="275"/>
      <c r="DI46" s="275"/>
      <c r="DJ46" s="275"/>
      <c r="DK46" s="275"/>
      <c r="DL46" s="275"/>
      <c r="DM46" s="275"/>
      <c r="DN46" s="275"/>
      <c r="DO46" s="275"/>
      <c r="DP46" s="275"/>
      <c r="DQ46" s="275"/>
      <c r="DR46" s="275"/>
      <c r="DS46" s="275"/>
    </row>
    <row r="47" spans="1:123" s="10" customFormat="1" ht="11.25" customHeight="1" x14ac:dyDescent="0.25">
      <c r="A47" s="275"/>
      <c r="B47" s="275"/>
      <c r="C47" s="275"/>
      <c r="D47" s="275"/>
      <c r="E47" s="275"/>
      <c r="F47" s="275"/>
      <c r="G47" s="275"/>
      <c r="H47" s="275"/>
      <c r="I47" s="275"/>
      <c r="J47" s="275"/>
      <c r="K47" s="275"/>
      <c r="L47" s="275"/>
      <c r="M47" s="27"/>
      <c r="N47" s="27"/>
      <c r="O47" s="27"/>
      <c r="P47" s="275"/>
      <c r="Q47" s="213"/>
      <c r="R47" s="275"/>
      <c r="S47" s="139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5"/>
      <c r="AQ47" s="275"/>
      <c r="AR47" s="275"/>
      <c r="AS47" s="275"/>
      <c r="AT47" s="275"/>
      <c r="AU47" s="275"/>
      <c r="AV47" s="275"/>
      <c r="AW47" s="275"/>
      <c r="AX47" s="275"/>
      <c r="AY47" s="275"/>
      <c r="AZ47" s="275"/>
      <c r="BA47" s="275"/>
      <c r="BB47" s="275"/>
      <c r="BC47" s="275"/>
      <c r="BD47" s="275"/>
      <c r="BE47" s="275"/>
      <c r="BF47" s="275"/>
      <c r="BG47" s="275"/>
      <c r="BH47" s="275"/>
      <c r="BI47" s="275"/>
      <c r="BJ47" s="275"/>
      <c r="BK47" s="275"/>
      <c r="BL47" s="275"/>
      <c r="BM47" s="275"/>
      <c r="BN47" s="275"/>
      <c r="BO47" s="275"/>
      <c r="BP47" s="275"/>
      <c r="BQ47" s="275"/>
      <c r="BR47" s="275"/>
      <c r="BS47" s="275"/>
      <c r="BT47" s="275"/>
      <c r="BU47" s="275"/>
      <c r="BV47" s="275"/>
      <c r="BW47" s="275"/>
      <c r="BX47" s="275"/>
      <c r="BY47" s="275"/>
      <c r="BZ47" s="275"/>
      <c r="CA47" s="275"/>
      <c r="CB47" s="275"/>
      <c r="CC47" s="275"/>
      <c r="CD47" s="275"/>
      <c r="CE47" s="275"/>
      <c r="CF47" s="275"/>
      <c r="CG47" s="275"/>
      <c r="CH47" s="275"/>
      <c r="CI47" s="275"/>
      <c r="CJ47" s="275"/>
      <c r="CK47" s="275"/>
      <c r="CL47" s="275"/>
      <c r="CM47" s="275"/>
      <c r="CN47" s="275"/>
      <c r="CO47" s="275"/>
      <c r="CP47" s="275"/>
      <c r="CQ47" s="275"/>
      <c r="CR47" s="275"/>
      <c r="CS47" s="275"/>
      <c r="CT47" s="275"/>
      <c r="CU47" s="275"/>
      <c r="CV47" s="275"/>
      <c r="CW47" s="275"/>
      <c r="CX47" s="275"/>
      <c r="CY47" s="275"/>
      <c r="CZ47" s="275"/>
      <c r="DA47" s="275"/>
      <c r="DB47" s="275"/>
      <c r="DC47" s="275"/>
      <c r="DD47" s="275"/>
      <c r="DE47" s="275"/>
      <c r="DF47" s="275"/>
      <c r="DG47" s="275"/>
      <c r="DH47" s="275"/>
      <c r="DI47" s="275"/>
      <c r="DJ47" s="275"/>
      <c r="DK47" s="275"/>
      <c r="DL47" s="275"/>
      <c r="DM47" s="275"/>
      <c r="DN47" s="275"/>
      <c r="DO47" s="275"/>
      <c r="DP47" s="275"/>
      <c r="DQ47" s="275"/>
      <c r="DR47" s="275"/>
      <c r="DS47" s="275"/>
    </row>
    <row r="48" spans="1:123" s="10" customFormat="1" ht="11.25" customHeight="1" x14ac:dyDescent="0.25">
      <c r="A48" s="275"/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"/>
      <c r="M48" s="95"/>
      <c r="N48" s="95"/>
      <c r="O48" s="26"/>
      <c r="P48" s="213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275"/>
      <c r="AW48" s="275"/>
      <c r="AX48" s="275"/>
      <c r="AY48" s="275"/>
      <c r="AZ48" s="275"/>
      <c r="BA48" s="275"/>
      <c r="BB48" s="275"/>
      <c r="BC48" s="275"/>
      <c r="BD48" s="275"/>
      <c r="BE48" s="275"/>
      <c r="BF48" s="275"/>
      <c r="BG48" s="275"/>
      <c r="BH48" s="275"/>
      <c r="BI48" s="275"/>
      <c r="BJ48" s="275"/>
      <c r="BK48" s="275"/>
      <c r="BL48" s="275"/>
      <c r="BM48" s="275"/>
      <c r="BN48" s="275"/>
      <c r="BO48" s="275"/>
      <c r="BP48" s="275"/>
      <c r="BQ48" s="275"/>
      <c r="BR48" s="275"/>
      <c r="BS48" s="275"/>
      <c r="BT48" s="275"/>
      <c r="BU48" s="275"/>
      <c r="BV48" s="275"/>
      <c r="BW48" s="275"/>
      <c r="BX48" s="275"/>
      <c r="BY48" s="275"/>
      <c r="BZ48" s="275"/>
      <c r="CA48" s="275"/>
      <c r="CB48" s="275"/>
      <c r="CC48" s="275"/>
      <c r="CD48" s="275"/>
      <c r="CE48" s="275"/>
      <c r="CF48" s="275"/>
      <c r="CG48" s="275"/>
      <c r="CH48" s="275"/>
      <c r="CI48" s="275"/>
      <c r="CJ48" s="275"/>
      <c r="CK48" s="275"/>
      <c r="CL48" s="275"/>
      <c r="CM48" s="275"/>
      <c r="CN48" s="275"/>
      <c r="CO48" s="275"/>
      <c r="CP48" s="275"/>
      <c r="CQ48" s="275"/>
      <c r="CR48" s="275"/>
      <c r="CS48" s="275"/>
      <c r="CT48" s="275"/>
      <c r="CU48" s="275"/>
      <c r="CV48" s="275"/>
      <c r="CW48" s="275"/>
      <c r="CX48" s="275"/>
      <c r="CY48" s="275"/>
      <c r="CZ48" s="275"/>
      <c r="DA48" s="275"/>
      <c r="DB48" s="275"/>
      <c r="DC48" s="275"/>
      <c r="DD48" s="275"/>
      <c r="DE48" s="275"/>
      <c r="DF48" s="275"/>
      <c r="DG48" s="275"/>
      <c r="DH48" s="275"/>
      <c r="DI48" s="275"/>
      <c r="DJ48" s="275"/>
      <c r="DK48" s="275"/>
      <c r="DL48" s="275"/>
      <c r="DM48" s="275"/>
      <c r="DN48" s="275"/>
      <c r="DO48" s="275"/>
      <c r="DP48" s="275"/>
      <c r="DQ48" s="275"/>
      <c r="DR48" s="275"/>
      <c r="DS48" s="275"/>
    </row>
    <row r="49" spans="12:16" s="10" customFormat="1" ht="11.25" customHeight="1" x14ac:dyDescent="0.25">
      <c r="L49" s="27"/>
      <c r="M49" s="27"/>
      <c r="N49" s="27"/>
      <c r="O49" s="275"/>
      <c r="P49" s="213"/>
    </row>
    <row r="50" spans="12:16" s="10" customFormat="1" ht="11.25" customHeight="1" x14ac:dyDescent="0.25">
      <c r="L50" s="27"/>
      <c r="M50" s="27"/>
      <c r="N50" s="27"/>
      <c r="O50" s="275"/>
      <c r="P50" s="213"/>
    </row>
    <row r="51" spans="12:16" s="10" customFormat="1" ht="11.25" customHeight="1" x14ac:dyDescent="0.25">
      <c r="L51" s="27"/>
      <c r="M51" s="27"/>
      <c r="N51" s="27"/>
      <c r="O51" s="275"/>
      <c r="P51" s="213"/>
    </row>
    <row r="52" spans="12:16" s="10" customFormat="1" ht="11.25" customHeight="1" x14ac:dyDescent="0.25">
      <c r="L52" s="27"/>
      <c r="M52" s="27"/>
      <c r="N52" s="27"/>
      <c r="O52" s="26"/>
      <c r="P52" s="213"/>
    </row>
    <row r="53" spans="12:16" s="10" customFormat="1" ht="11.25" customHeight="1" x14ac:dyDescent="0.25">
      <c r="L53" s="27"/>
      <c r="M53" s="27"/>
      <c r="N53" s="27"/>
      <c r="O53" s="275"/>
      <c r="P53" s="213"/>
    </row>
    <row r="54" spans="12:16" s="10" customFormat="1" ht="11.25" customHeight="1" x14ac:dyDescent="0.25">
      <c r="L54" s="27"/>
      <c r="M54" s="27"/>
      <c r="N54" s="27"/>
      <c r="O54" s="275"/>
      <c r="P54" s="213"/>
    </row>
    <row r="55" spans="12:16" s="10" customFormat="1" ht="11.25" customHeight="1" x14ac:dyDescent="0.25">
      <c r="L55" s="27"/>
      <c r="M55" s="27"/>
      <c r="N55" s="27"/>
      <c r="O55" s="275"/>
      <c r="P55" s="213"/>
    </row>
    <row r="56" spans="12:16" s="10" customFormat="1" ht="11.25" customHeight="1" x14ac:dyDescent="0.25">
      <c r="L56" s="27"/>
      <c r="M56" s="27"/>
      <c r="N56" s="27"/>
      <c r="O56" s="275"/>
      <c r="P56" s="213"/>
    </row>
    <row r="57" spans="12:16" s="10" customFormat="1" ht="11.25" customHeight="1" x14ac:dyDescent="0.25">
      <c r="L57" s="27"/>
      <c r="M57" s="27"/>
      <c r="N57" s="27"/>
      <c r="O57" s="275"/>
      <c r="P57" s="213"/>
    </row>
    <row r="58" spans="12:16" s="10" customFormat="1" ht="11.25" customHeight="1" x14ac:dyDescent="0.25">
      <c r="L58" s="27"/>
      <c r="M58" s="27"/>
      <c r="N58" s="27"/>
      <c r="O58" s="275"/>
      <c r="P58" s="213"/>
    </row>
    <row r="59" spans="12:16" s="10" customFormat="1" ht="11.25" customHeight="1" x14ac:dyDescent="0.25">
      <c r="L59" s="27"/>
      <c r="M59" s="27"/>
      <c r="N59" s="27"/>
      <c r="O59" s="275"/>
      <c r="P59" s="213"/>
    </row>
    <row r="60" spans="12:16" s="10" customFormat="1" ht="11.25" customHeight="1" x14ac:dyDescent="0.25">
      <c r="L60" s="27"/>
      <c r="M60" s="27"/>
      <c r="N60" s="27"/>
      <c r="O60" s="275"/>
      <c r="P60" s="213"/>
    </row>
    <row r="61" spans="12:16" s="10" customFormat="1" ht="11.25" customHeight="1" x14ac:dyDescent="0.25">
      <c r="L61" s="27"/>
      <c r="M61" s="27"/>
      <c r="N61" s="27"/>
      <c r="O61" s="275"/>
      <c r="P61" s="213"/>
    </row>
    <row r="62" spans="12:16" s="10" customFormat="1" ht="11.25" customHeight="1" x14ac:dyDescent="0.25">
      <c r="L62" s="27"/>
      <c r="M62" s="27"/>
      <c r="N62" s="27"/>
      <c r="O62" s="275"/>
      <c r="P62" s="213"/>
    </row>
    <row r="63" spans="12:16" s="10" customFormat="1" ht="11.25" customHeight="1" x14ac:dyDescent="0.25">
      <c r="L63" s="27"/>
      <c r="M63" s="27"/>
      <c r="N63" s="27"/>
      <c r="O63" s="275"/>
      <c r="P63" s="213"/>
    </row>
    <row r="64" spans="12:16" s="10" customFormat="1" ht="11.25" customHeight="1" x14ac:dyDescent="0.25">
      <c r="L64" s="27"/>
      <c r="M64" s="27"/>
      <c r="N64" s="27"/>
      <c r="O64" s="275"/>
      <c r="P64" s="213"/>
    </row>
    <row r="65" spans="9:17" s="10" customFormat="1" ht="11.25" customHeight="1" x14ac:dyDescent="0.25">
      <c r="I65" s="254"/>
      <c r="J65" s="275"/>
      <c r="K65" s="275"/>
      <c r="L65" s="27"/>
      <c r="M65" s="27"/>
      <c r="N65" s="27"/>
      <c r="O65" s="275"/>
      <c r="P65" s="213"/>
      <c r="Q65" s="275"/>
    </row>
    <row r="66" spans="9:17" x14ac:dyDescent="0.25">
      <c r="I66" s="254"/>
      <c r="J66" s="254"/>
      <c r="K66" s="254"/>
      <c r="L66" s="254"/>
      <c r="M66" s="254"/>
      <c r="N66" s="254"/>
      <c r="O66" s="275"/>
      <c r="P66" s="213"/>
      <c r="Q66" s="275"/>
    </row>
    <row r="67" spans="9:17" x14ac:dyDescent="0.25">
      <c r="I67" s="254"/>
      <c r="J67" s="84"/>
      <c r="K67" s="254"/>
      <c r="L67" s="254"/>
      <c r="M67" s="254"/>
      <c r="N67" s="254"/>
      <c r="O67" s="275"/>
      <c r="P67" s="262"/>
      <c r="Q67" s="254"/>
    </row>
    <row r="79" spans="9:17" x14ac:dyDescent="0.25">
      <c r="I79" s="275"/>
      <c r="J79" s="254"/>
      <c r="K79" s="254"/>
      <c r="L79" s="254"/>
      <c r="M79" s="254"/>
      <c r="N79" s="254"/>
      <c r="O79" s="275"/>
      <c r="P79" s="262"/>
      <c r="Q79" s="254"/>
    </row>
    <row r="80" spans="9:17" s="10" customFormat="1" ht="11.25" customHeight="1" x14ac:dyDescent="0.25">
      <c r="I80" s="254"/>
      <c r="J80" s="275"/>
      <c r="K80" s="275"/>
      <c r="L80" s="27"/>
      <c r="M80" s="27"/>
      <c r="N80" s="27"/>
      <c r="O80" s="275"/>
      <c r="P80" s="262"/>
      <c r="Q80" s="254"/>
    </row>
    <row r="81" spans="16:17" x14ac:dyDescent="0.25">
      <c r="P81" s="213"/>
      <c r="Q81" s="275"/>
    </row>
  </sheetData>
  <mergeCells count="1">
    <mergeCell ref="J1:Q1"/>
  </mergeCells>
  <phoneticPr fontId="19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7"/>
  <sheetViews>
    <sheetView zoomScale="85" zoomScaleNormal="85" workbookViewId="0">
      <selection activeCell="A5" sqref="A5"/>
    </sheetView>
  </sheetViews>
  <sheetFormatPr defaultRowHeight="12.5" x14ac:dyDescent="0.25"/>
  <cols>
    <col min="1" max="1" width="28.7265625" customWidth="1"/>
    <col min="2" max="4" width="9" bestFit="1" customWidth="1"/>
    <col min="5" max="6" width="12.7265625" bestFit="1" customWidth="1"/>
    <col min="7" max="7" width="12.54296875" bestFit="1" customWidth="1"/>
    <col min="8" max="8" width="12.54296875" style="184" bestFit="1" customWidth="1"/>
    <col min="9" max="9" width="21.453125" customWidth="1"/>
    <col min="10" max="10" width="42" bestFit="1" customWidth="1"/>
    <col min="11" max="11" width="8.7265625" customWidth="1"/>
    <col min="12" max="12" width="9.7265625" customWidth="1"/>
    <col min="13" max="13" width="12.7265625" bestFit="1" customWidth="1"/>
    <col min="14" max="14" width="12.7265625" customWidth="1"/>
    <col min="15" max="15" width="12.26953125" bestFit="1" customWidth="1"/>
    <col min="16" max="16" width="11.54296875" style="105" bestFit="1" customWidth="1"/>
    <col min="17" max="17" width="13.54296875" style="105" bestFit="1" customWidth="1"/>
    <col min="18" max="30" width="9.26953125" style="105"/>
  </cols>
  <sheetData>
    <row r="1" spans="1:32" ht="13.15" customHeight="1" x14ac:dyDescent="0.25">
      <c r="A1" s="365" t="s">
        <v>148</v>
      </c>
      <c r="B1" s="366"/>
      <c r="C1" s="366"/>
      <c r="D1" s="366"/>
      <c r="E1" s="366"/>
      <c r="F1" s="366"/>
      <c r="G1" s="366"/>
      <c r="H1" s="367"/>
      <c r="I1" s="184"/>
      <c r="J1" s="368" t="s">
        <v>149</v>
      </c>
      <c r="K1" s="369"/>
      <c r="L1" s="369"/>
      <c r="M1" s="369"/>
      <c r="N1" s="369"/>
      <c r="O1" s="369"/>
      <c r="P1" s="369"/>
      <c r="Q1" s="369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</row>
    <row r="2" spans="1:32" ht="13.5" x14ac:dyDescent="0.3">
      <c r="A2" s="156" t="s">
        <v>87</v>
      </c>
      <c r="B2" s="294">
        <v>2016</v>
      </c>
      <c r="C2" s="294">
        <v>2017</v>
      </c>
      <c r="D2" s="299">
        <v>2018</v>
      </c>
      <c r="E2" s="299">
        <v>2019</v>
      </c>
      <c r="F2" s="299" t="s">
        <v>36</v>
      </c>
      <c r="G2" s="299" t="s">
        <v>220</v>
      </c>
      <c r="H2" s="299" t="s">
        <v>88</v>
      </c>
      <c r="I2" s="184"/>
      <c r="J2" s="82" t="s">
        <v>150</v>
      </c>
      <c r="K2" s="272">
        <v>2016</v>
      </c>
      <c r="L2" s="272">
        <v>2017</v>
      </c>
      <c r="M2" s="272">
        <v>2018</v>
      </c>
      <c r="N2" s="272">
        <v>2019</v>
      </c>
      <c r="O2" s="272" t="s">
        <v>36</v>
      </c>
      <c r="P2" s="272" t="s">
        <v>220</v>
      </c>
      <c r="Q2" s="272" t="s">
        <v>88</v>
      </c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13.5" x14ac:dyDescent="0.3">
      <c r="A3" s="157" t="s">
        <v>37</v>
      </c>
      <c r="B3" s="158">
        <v>-8602</v>
      </c>
      <c r="C3" s="158">
        <v>-2868.1938657500095</v>
      </c>
      <c r="D3" s="159">
        <v>-1337.34603423</v>
      </c>
      <c r="E3" s="159">
        <v>-4587.5350612900002</v>
      </c>
      <c r="F3" s="159">
        <f>'1.2 Nettokøb område'!F4-'1.4 Udbytter'!F3</f>
        <v>290.29801121999998</v>
      </c>
      <c r="G3" s="159">
        <f>'1.2 Nettokøb område'!G4-'1.4 Udbytter'!G3</f>
        <v>1012.9946649</v>
      </c>
      <c r="H3" s="159">
        <f>'1.2 Nettokøb område'!H4-'1.4 Udbytter'!H3</f>
        <v>1611.2016791699998</v>
      </c>
      <c r="I3" s="184"/>
      <c r="J3" s="254" t="s">
        <v>105</v>
      </c>
      <c r="K3" s="254"/>
      <c r="L3" s="264">
        <v>484.36183620000003</v>
      </c>
      <c r="M3" s="266">
        <v>238.55137038000004</v>
      </c>
      <c r="N3" s="258">
        <v>382.49966000000001</v>
      </c>
      <c r="O3" s="258">
        <f>'2.3 Foreninger nettokøb'!F4-'1.4 Udbytter'!O3</f>
        <v>-10.034223000000001</v>
      </c>
      <c r="P3" s="258">
        <f>'2.3 Foreninger nettokøb'!G4-'1.4 Udbytter'!P3</f>
        <v>-1.9534</v>
      </c>
      <c r="Q3" s="258">
        <f>'2.3 Foreninger nettokøb'!H4-'1.4 Udbytter'!Q3</f>
        <v>454.25879400000002</v>
      </c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</row>
    <row r="4" spans="1:32" ht="13.5" x14ac:dyDescent="0.3">
      <c r="A4" s="160" t="s">
        <v>38</v>
      </c>
      <c r="B4" s="161">
        <v>-59</v>
      </c>
      <c r="C4" s="161">
        <v>-39.469504999999998</v>
      </c>
      <c r="D4" s="162">
        <v>-4.5038040000000006</v>
      </c>
      <c r="E4" s="162">
        <v>-102.257047</v>
      </c>
      <c r="F4" s="349">
        <f>'1.2 Nettokøb område'!F5-'1.4 Udbytter'!F4</f>
        <v>3.9139750000000002</v>
      </c>
      <c r="G4" s="349">
        <f>'1.2 Nettokøb område'!G5-'1.4 Udbytter'!G4</f>
        <v>7.285825</v>
      </c>
      <c r="H4" s="349">
        <f>'1.2 Nettokøb område'!H5-'1.4 Udbytter'!H4</f>
        <v>-7.6602540000000001</v>
      </c>
      <c r="I4" s="184"/>
      <c r="J4" s="260" t="s">
        <v>106</v>
      </c>
      <c r="K4" s="258">
        <v>436</v>
      </c>
      <c r="L4" s="264">
        <v>30.55713978</v>
      </c>
      <c r="M4" s="266">
        <v>-87.594678920000007</v>
      </c>
      <c r="N4" s="258">
        <v>-219.58237216000001</v>
      </c>
      <c r="O4" s="258">
        <f>'2.3 Foreninger nettokøb'!F5-'1.4 Udbytter'!O4</f>
        <v>1.0536589999999999</v>
      </c>
      <c r="P4" s="258">
        <f>'2.3 Foreninger nettokøb'!G5-'1.4 Udbytter'!P4</f>
        <v>-115.80793</v>
      </c>
      <c r="Q4" s="258">
        <f>'2.3 Foreninger nettokøb'!H5-'1.4 Udbytter'!Q4</f>
        <v>160.93585149</v>
      </c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</row>
    <row r="5" spans="1:32" ht="13.5" x14ac:dyDescent="0.3">
      <c r="A5" s="160" t="s">
        <v>39</v>
      </c>
      <c r="B5" s="161">
        <v>0</v>
      </c>
      <c r="C5" s="161">
        <v>0</v>
      </c>
      <c r="D5" s="162">
        <v>0</v>
      </c>
      <c r="E5" s="162">
        <v>3123.410402</v>
      </c>
      <c r="F5" s="349">
        <f>'1.2 Nettokøb område'!F6-'1.4 Udbytter'!F5</f>
        <v>-4.3831800000000003</v>
      </c>
      <c r="G5" s="349">
        <f>'1.2 Nettokøb område'!G6-'1.4 Udbytter'!G5</f>
        <v>3.0508999999999999</v>
      </c>
      <c r="H5" s="349">
        <f>'1.2 Nettokøb område'!H6-'1.4 Udbytter'!H5</f>
        <v>46.691879999999998</v>
      </c>
      <c r="I5" s="184"/>
      <c r="J5" s="260" t="s">
        <v>107</v>
      </c>
      <c r="K5" s="258"/>
      <c r="L5" s="264">
        <v>37.186149999999998</v>
      </c>
      <c r="M5" s="266">
        <v>-146.58642377999999</v>
      </c>
      <c r="N5" s="258">
        <v>0</v>
      </c>
      <c r="O5" s="258">
        <f>'2.3 Foreninger nettokøb'!F6-'1.4 Udbytter'!O5</f>
        <v>0</v>
      </c>
      <c r="P5" s="258">
        <f>'2.3 Foreninger nettokøb'!G6-'1.4 Udbytter'!P5</f>
        <v>0</v>
      </c>
      <c r="Q5" s="258">
        <f>'2.3 Foreninger nettokøb'!H6-'1.4 Udbytter'!Q5</f>
        <v>0</v>
      </c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</row>
    <row r="6" spans="1:32" ht="13.5" x14ac:dyDescent="0.3">
      <c r="A6" s="160" t="s">
        <v>40</v>
      </c>
      <c r="B6" s="161">
        <v>-620</v>
      </c>
      <c r="C6" s="161">
        <v>2834.8729614878175</v>
      </c>
      <c r="D6" s="162">
        <v>4001.3872446955361</v>
      </c>
      <c r="E6" s="162">
        <v>-7114.0546133200005</v>
      </c>
      <c r="F6" s="349">
        <f>'1.2 Nettokøb område'!F7-'1.4 Udbytter'!F6</f>
        <v>206.99573823</v>
      </c>
      <c r="G6" s="349">
        <f>'1.2 Nettokøb område'!G7-'1.4 Udbytter'!G6</f>
        <v>-395.93613503</v>
      </c>
      <c r="H6" s="349">
        <f>'1.2 Nettokøb område'!H7-'1.4 Udbytter'!H6</f>
        <v>-1052.3984984199999</v>
      </c>
      <c r="I6" s="184"/>
      <c r="J6" s="260" t="s">
        <v>108</v>
      </c>
      <c r="K6" s="258">
        <v>2452</v>
      </c>
      <c r="L6" s="264">
        <v>-1225.3899013210601</v>
      </c>
      <c r="M6" s="266">
        <v>-700.97813307085016</v>
      </c>
      <c r="N6" s="258">
        <v>12205.46428561</v>
      </c>
      <c r="O6" s="258">
        <f>'2.3 Foreninger nettokøb'!F7-'1.4 Udbytter'!O6</f>
        <v>1297.707007489</v>
      </c>
      <c r="P6" s="258">
        <f>'2.3 Foreninger nettokøb'!G7-'1.4 Udbytter'!P6</f>
        <v>840.25746012100001</v>
      </c>
      <c r="Q6" s="258">
        <f>'2.3 Foreninger nettokøb'!H7-'1.4 Udbytter'!Q6</f>
        <v>10650.022547680001</v>
      </c>
      <c r="R6" s="262"/>
      <c r="S6" s="262"/>
      <c r="T6" s="128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</row>
    <row r="7" spans="1:32" ht="13.5" x14ac:dyDescent="0.3">
      <c r="A7" s="160" t="s">
        <v>41</v>
      </c>
      <c r="B7" s="161">
        <v>-302</v>
      </c>
      <c r="C7" s="161">
        <v>22.121479730000001</v>
      </c>
      <c r="D7" s="162">
        <v>-392.73412461999999</v>
      </c>
      <c r="E7" s="162">
        <v>-173.04115407</v>
      </c>
      <c r="F7" s="349">
        <f>'1.2 Nettokøb område'!F8-'1.4 Udbytter'!F7</f>
        <v>-5.6628299999999996</v>
      </c>
      <c r="G7" s="349">
        <f>'1.2 Nettokøb område'!G8-'1.4 Udbytter'!G7</f>
        <v>1.9763024300000001</v>
      </c>
      <c r="H7" s="349">
        <f>'1.2 Nettokøb område'!H8-'1.4 Udbytter'!H7</f>
        <v>-114.84281027</v>
      </c>
      <c r="I7" s="184"/>
      <c r="J7" s="260" t="s">
        <v>151</v>
      </c>
      <c r="K7" s="258">
        <v>27</v>
      </c>
      <c r="L7" s="264">
        <v>-25.571358239999995</v>
      </c>
      <c r="M7" s="266">
        <v>-96.493304649999985</v>
      </c>
      <c r="N7" s="258">
        <v>465.71181976000003</v>
      </c>
      <c r="O7" s="258">
        <f>'2.3 Foreninger nettokøb'!F8-'1.4 Udbytter'!O7</f>
        <v>15.0416659</v>
      </c>
      <c r="P7" s="258">
        <f>'2.3 Foreninger nettokøb'!G8-'1.4 Udbytter'!P7</f>
        <v>-5.3030154999999999</v>
      </c>
      <c r="Q7" s="258">
        <f>'2.3 Foreninger nettokøb'!H8-'1.4 Udbytter'!Q7</f>
        <v>407.76347404000001</v>
      </c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</row>
    <row r="8" spans="1:32" ht="13.5" x14ac:dyDescent="0.3">
      <c r="A8" s="160" t="s">
        <v>42</v>
      </c>
      <c r="B8" s="161">
        <v>-1974</v>
      </c>
      <c r="C8" s="161">
        <v>2614.8115872122999</v>
      </c>
      <c r="D8" s="162">
        <v>-2775.5323452551156</v>
      </c>
      <c r="E8" s="162">
        <v>-5926.8194565998219</v>
      </c>
      <c r="F8" s="349">
        <f>'1.2 Nettokøb område'!F9-'1.4 Udbytter'!F8</f>
        <v>194.12658733999999</v>
      </c>
      <c r="G8" s="349">
        <f>'1.2 Nettokøb område'!G9-'1.4 Udbytter'!G8</f>
        <v>58.672336680000001</v>
      </c>
      <c r="H8" s="349">
        <f>'1.2 Nettokøb område'!H9-'1.4 Udbytter'!H8</f>
        <v>-2389.63869587</v>
      </c>
      <c r="I8" s="184"/>
      <c r="J8" s="260" t="s">
        <v>110</v>
      </c>
      <c r="K8" s="258">
        <v>52</v>
      </c>
      <c r="L8" s="264">
        <v>758.71804788999998</v>
      </c>
      <c r="M8" s="266">
        <v>861.44187778000014</v>
      </c>
      <c r="N8" s="258">
        <v>2832.9016280000001</v>
      </c>
      <c r="O8" s="258">
        <f>'2.3 Foreninger nettokøb'!F9-'1.4 Udbytter'!O8</f>
        <v>17.1793382</v>
      </c>
      <c r="P8" s="258">
        <f>'2.3 Foreninger nettokøb'!G9-'1.4 Udbytter'!P8</f>
        <v>116.6656828</v>
      </c>
      <c r="Q8" s="258">
        <f>'2.3 Foreninger nettokøb'!H9-'1.4 Udbytter'!Q8</f>
        <v>1529.2063536999999</v>
      </c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</row>
    <row r="9" spans="1:32" ht="13.5" x14ac:dyDescent="0.3">
      <c r="A9" s="160" t="s">
        <v>43</v>
      </c>
      <c r="B9" s="161">
        <v>515</v>
      </c>
      <c r="C9" s="161">
        <v>-388.93744536999998</v>
      </c>
      <c r="D9" s="162">
        <v>-1661.3918027499999</v>
      </c>
      <c r="E9" s="162">
        <v>-2102.9794141100001</v>
      </c>
      <c r="F9" s="349">
        <f>'1.2 Nettokøb område'!F10-'1.4 Udbytter'!F9</f>
        <v>-267.98772699</v>
      </c>
      <c r="G9" s="349">
        <f>'1.2 Nettokøb område'!G10-'1.4 Udbytter'!G9</f>
        <v>185.82725803</v>
      </c>
      <c r="H9" s="349">
        <f>'1.2 Nettokøb område'!H10-'1.4 Udbytter'!H9</f>
        <v>-1240.2532101500001</v>
      </c>
      <c r="I9" s="184"/>
      <c r="J9" s="260" t="s">
        <v>111</v>
      </c>
      <c r="K9" s="258">
        <v>525</v>
      </c>
      <c r="L9" s="264">
        <v>-1812.71829327</v>
      </c>
      <c r="M9" s="266">
        <v>-271.09465397999998</v>
      </c>
      <c r="N9" s="258">
        <v>-664.48805152999989</v>
      </c>
      <c r="O9" s="258">
        <f>'2.3 Foreninger nettokøb'!F10-'1.4 Udbytter'!O9</f>
        <v>112.66851387</v>
      </c>
      <c r="P9" s="258">
        <f>'2.3 Foreninger nettokøb'!G10-'1.4 Udbytter'!P9</f>
        <v>63.655714060000001</v>
      </c>
      <c r="Q9" s="258">
        <f>'2.3 Foreninger nettokøb'!H10-'1.4 Udbytter'!Q9</f>
        <v>250.26011719000002</v>
      </c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</row>
    <row r="10" spans="1:32" ht="13.5" x14ac:dyDescent="0.3">
      <c r="A10" s="160" t="s">
        <v>44</v>
      </c>
      <c r="B10" s="161">
        <v>11333</v>
      </c>
      <c r="C10" s="161">
        <v>-1107.6929854444634</v>
      </c>
      <c r="D10" s="162">
        <v>2313.3488168146268</v>
      </c>
      <c r="E10" s="162">
        <v>10815.861140313018</v>
      </c>
      <c r="F10" s="349">
        <f>'1.2 Nettokøb område'!F11-'1.4 Udbytter'!F10</f>
        <v>2853.7495708790002</v>
      </c>
      <c r="G10" s="349">
        <f>'1.2 Nettokøb område'!G11-'1.4 Udbytter'!G10</f>
        <v>755.19126301208883</v>
      </c>
      <c r="H10" s="349">
        <f>'1.2 Nettokøb område'!H11-'1.4 Udbytter'!H10</f>
        <v>12676.66048308077</v>
      </c>
      <c r="I10" s="319"/>
      <c r="J10" s="260" t="s">
        <v>112</v>
      </c>
      <c r="K10" s="258">
        <v>-2256</v>
      </c>
      <c r="L10" s="264">
        <v>-13538.737762783745</v>
      </c>
      <c r="M10" s="266">
        <v>-3118.0355609098333</v>
      </c>
      <c r="N10" s="258">
        <v>-19085.744247586401</v>
      </c>
      <c r="O10" s="258">
        <f>'2.3 Foreninger nettokøb'!F11-'1.4 Udbytter'!O10</f>
        <v>515.52485678791606</v>
      </c>
      <c r="P10" s="258">
        <f>'2.3 Foreninger nettokøb'!G11-'1.4 Udbytter'!P10</f>
        <v>-2428.9334824953116</v>
      </c>
      <c r="Q10" s="258">
        <f>'2.3 Foreninger nettokøb'!H11-'1.4 Udbytter'!Q10</f>
        <v>-9944.1084024706652</v>
      </c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</row>
    <row r="11" spans="1:32" ht="13.5" x14ac:dyDescent="0.3">
      <c r="A11" s="160" t="s">
        <v>45</v>
      </c>
      <c r="B11" s="161">
        <v>-259</v>
      </c>
      <c r="C11" s="161">
        <v>47.509897100000003</v>
      </c>
      <c r="D11" s="162">
        <v>-237.35246860000001</v>
      </c>
      <c r="E11" s="162">
        <v>-114.26356270000001</v>
      </c>
      <c r="F11" s="349">
        <f>'1.2 Nettokøb område'!F12-'1.4 Udbytter'!F11</f>
        <v>-6.5291600000000001</v>
      </c>
      <c r="G11" s="349">
        <f>'1.2 Nettokøb område'!G12-'1.4 Udbytter'!G11</f>
        <v>-20.475301600000002</v>
      </c>
      <c r="H11" s="349">
        <f>'1.2 Nettokøb område'!H12-'1.4 Udbytter'!H11</f>
        <v>-20.8960562</v>
      </c>
      <c r="I11" s="184"/>
      <c r="J11" s="260" t="s">
        <v>113</v>
      </c>
      <c r="K11" s="258"/>
      <c r="L11" s="264">
        <v>156.39819700000001</v>
      </c>
      <c r="M11" s="266">
        <v>77.651287999999994</v>
      </c>
      <c r="N11" s="258">
        <v>6.3620210000000004</v>
      </c>
      <c r="O11" s="258">
        <f>'2.3 Foreninger nettokøb'!F12-'1.4 Udbytter'!O11</f>
        <v>11.552849999999999</v>
      </c>
      <c r="P11" s="258">
        <f>'2.3 Foreninger nettokøb'!G12-'1.4 Udbytter'!P11</f>
        <v>2.3731900000000001</v>
      </c>
      <c r="Q11" s="258">
        <f>'2.3 Foreninger nettokøb'!H12-'1.4 Udbytter'!Q11</f>
        <v>45.470066000000003</v>
      </c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</row>
    <row r="12" spans="1:32" ht="13.5" x14ac:dyDescent="0.3">
      <c r="A12" s="160" t="s">
        <v>46</v>
      </c>
      <c r="B12" s="161">
        <v>-496</v>
      </c>
      <c r="C12" s="161">
        <v>93.922603800000005</v>
      </c>
      <c r="D12" s="162">
        <v>-53.962849999999975</v>
      </c>
      <c r="E12" s="162">
        <v>-15.818974799999999</v>
      </c>
      <c r="F12" s="349">
        <f>'1.2 Nettokøb område'!F13-'1.4 Udbytter'!F12</f>
        <v>10.7962113</v>
      </c>
      <c r="G12" s="349">
        <f>'1.2 Nettokøb område'!G13-'1.4 Udbytter'!G12</f>
        <v>55.0160062</v>
      </c>
      <c r="H12" s="349">
        <f>'1.2 Nettokøb område'!H13-'1.4 Udbytter'!H12</f>
        <v>386.80572990000002</v>
      </c>
      <c r="I12" s="184"/>
      <c r="J12" s="260" t="s">
        <v>114</v>
      </c>
      <c r="K12" s="258">
        <v>-963</v>
      </c>
      <c r="L12" s="264">
        <v>411.15434020000004</v>
      </c>
      <c r="M12" s="266">
        <v>801.78669400000013</v>
      </c>
      <c r="N12" s="258">
        <v>4804.6727369999999</v>
      </c>
      <c r="O12" s="258">
        <f>'2.3 Foreninger nettokøb'!F13-'1.4 Udbytter'!O12</f>
        <v>-142.07612900000001</v>
      </c>
      <c r="P12" s="258">
        <f>'2.3 Foreninger nettokøb'!G13-'1.4 Udbytter'!P12</f>
        <v>-2690.746482</v>
      </c>
      <c r="Q12" s="258">
        <f>'2.3 Foreninger nettokøb'!H13-'1.4 Udbytter'!Q12</f>
        <v>7535.3516049999998</v>
      </c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</row>
    <row r="13" spans="1:32" ht="13.5" x14ac:dyDescent="0.3">
      <c r="A13" s="160" t="s">
        <v>47</v>
      </c>
      <c r="B13" s="161">
        <v>-330</v>
      </c>
      <c r="C13" s="161">
        <v>420.13895213000001</v>
      </c>
      <c r="D13" s="162">
        <v>-662.14524458999995</v>
      </c>
      <c r="E13" s="162">
        <v>-2165.6610283199998</v>
      </c>
      <c r="F13" s="349">
        <f>'1.2 Nettokøb område'!F14-'1.4 Udbytter'!F13</f>
        <v>-617.77685222000002</v>
      </c>
      <c r="G13" s="349">
        <f>'1.2 Nettokøb område'!G14-'1.4 Udbytter'!G13</f>
        <v>-567.32150265999996</v>
      </c>
      <c r="H13" s="349">
        <f>'1.2 Nettokøb område'!H14-'1.4 Udbytter'!H13</f>
        <v>-1168.2058706100001</v>
      </c>
      <c r="I13" s="184"/>
      <c r="J13" s="260" t="s">
        <v>115</v>
      </c>
      <c r="K13" s="258">
        <v>-64</v>
      </c>
      <c r="L13" s="264">
        <v>480.46517199999994</v>
      </c>
      <c r="M13" s="266">
        <v>-523.57035199999996</v>
      </c>
      <c r="N13" s="258">
        <v>-462.59791999999999</v>
      </c>
      <c r="O13" s="258">
        <f>'2.3 Foreninger nettokøb'!F14-'1.4 Udbytter'!O13</f>
        <v>-9.7624999999999993</v>
      </c>
      <c r="P13" s="258">
        <f>'2.3 Foreninger nettokøb'!G14-'1.4 Udbytter'!P13</f>
        <v>2.2002999999999999</v>
      </c>
      <c r="Q13" s="258">
        <f>'2.3 Foreninger nettokøb'!H14-'1.4 Udbytter'!Q13</f>
        <v>-241.16914300000002</v>
      </c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</row>
    <row r="14" spans="1:32" ht="13.5" x14ac:dyDescent="0.3">
      <c r="A14" s="160" t="s">
        <v>48</v>
      </c>
      <c r="B14" s="161">
        <v>-324</v>
      </c>
      <c r="C14" s="161">
        <v>-200.83202840999999</v>
      </c>
      <c r="D14" s="162">
        <v>-126.76485398</v>
      </c>
      <c r="E14" s="162">
        <v>-183.417169936721</v>
      </c>
      <c r="F14" s="349">
        <f>'1.2 Nettokøb område'!F15-'1.4 Udbytter'!F14</f>
        <v>31.092037399999999</v>
      </c>
      <c r="G14" s="349">
        <f>'1.2 Nettokøb område'!G15-'1.4 Udbytter'!G14</f>
        <v>16.956398780000001</v>
      </c>
      <c r="H14" s="349">
        <f>'1.2 Nettokøb område'!H15-'1.4 Udbytter'!H14</f>
        <v>-34.09663346</v>
      </c>
      <c r="I14" s="184"/>
      <c r="J14" s="260" t="s">
        <v>152</v>
      </c>
      <c r="K14" s="258">
        <v>-3</v>
      </c>
      <c r="L14" s="264">
        <v>48.633914999999995</v>
      </c>
      <c r="M14" s="266">
        <v>0.12075600000000009</v>
      </c>
      <c r="N14" s="258">
        <v>-33.097389999999997</v>
      </c>
      <c r="O14" s="258">
        <f>'2.3 Foreninger nettokøb'!F15-'1.4 Udbytter'!O14</f>
        <v>-9.6607999999999999E-2</v>
      </c>
      <c r="P14" s="258">
        <f>'2.3 Foreninger nettokøb'!G15-'1.4 Udbytter'!P14</f>
        <v>-0.39158799999999999</v>
      </c>
      <c r="Q14" s="258">
        <f>'2.3 Foreninger nettokøb'!H15-'1.4 Udbytter'!Q14</f>
        <v>-101.1867931</v>
      </c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</row>
    <row r="15" spans="1:32" ht="13.5" x14ac:dyDescent="0.3">
      <c r="A15" s="160" t="s">
        <v>49</v>
      </c>
      <c r="B15" s="161">
        <v>1</v>
      </c>
      <c r="C15" s="161">
        <v>531.92832954000005</v>
      </c>
      <c r="D15" s="162">
        <v>203.65571824</v>
      </c>
      <c r="E15" s="162">
        <v>341.89751128</v>
      </c>
      <c r="F15" s="349">
        <f>'1.2 Nettokøb område'!F16-'1.4 Udbytter'!F15</f>
        <v>199.59705600000001</v>
      </c>
      <c r="G15" s="349">
        <f>'1.2 Nettokøb område'!G16-'1.4 Udbytter'!G15</f>
        <v>267.33167200000003</v>
      </c>
      <c r="H15" s="349">
        <f>'1.2 Nettokøb område'!H16-'1.4 Udbytter'!H15</f>
        <v>1267.2232208</v>
      </c>
      <c r="I15" s="184"/>
      <c r="J15" s="260" t="s">
        <v>117</v>
      </c>
      <c r="K15" s="258">
        <v>177</v>
      </c>
      <c r="L15" s="264">
        <v>1442.274195</v>
      </c>
      <c r="M15" s="266">
        <v>392.864868</v>
      </c>
      <c r="N15" s="258">
        <v>-426.54528199999999</v>
      </c>
      <c r="O15" s="258">
        <f>'2.3 Foreninger nettokøb'!F16-'1.4 Udbytter'!O15</f>
        <v>133.741557</v>
      </c>
      <c r="P15" s="258">
        <f>'2.3 Foreninger nettokøb'!G16-'1.4 Udbytter'!P15</f>
        <v>300.03759500000001</v>
      </c>
      <c r="Q15" s="258">
        <f>'2.3 Foreninger nettokøb'!H16-'1.4 Udbytter'!Q15</f>
        <v>8.6827349999999797</v>
      </c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</row>
    <row r="16" spans="1:32" ht="13.5" x14ac:dyDescent="0.3">
      <c r="A16" s="160" t="s">
        <v>50</v>
      </c>
      <c r="B16" s="161">
        <v>-117</v>
      </c>
      <c r="C16" s="161">
        <v>-63.921094580000002</v>
      </c>
      <c r="D16" s="162">
        <v>-120.52066524</v>
      </c>
      <c r="E16" s="162">
        <v>-204.82703218</v>
      </c>
      <c r="F16" s="349">
        <f>'1.2 Nettokøb område'!F17-'1.4 Udbytter'!F16</f>
        <v>-0.53896845000000004</v>
      </c>
      <c r="G16" s="349">
        <f>'1.2 Nettokøb område'!G17-'1.4 Udbytter'!G16</f>
        <v>11.66078469</v>
      </c>
      <c r="H16" s="349">
        <f>'1.2 Nettokøb område'!H17-'1.4 Udbytter'!H16</f>
        <v>6.8550491399999993</v>
      </c>
      <c r="I16" s="184"/>
      <c r="J16" s="260" t="s">
        <v>118</v>
      </c>
      <c r="K16" s="258">
        <v>-312</v>
      </c>
      <c r="L16" s="264">
        <v>161.46589312999998</v>
      </c>
      <c r="M16" s="266">
        <v>387.50154573000003</v>
      </c>
      <c r="N16" s="258">
        <v>-364.25024779</v>
      </c>
      <c r="O16" s="258">
        <f>'2.3 Foreninger nettokøb'!F17-'1.4 Udbytter'!O16</f>
        <v>-81.416318349999997</v>
      </c>
      <c r="P16" s="258">
        <f>'2.3 Foreninger nettokøb'!G17-'1.4 Udbytter'!P16</f>
        <v>-84.510103779999994</v>
      </c>
      <c r="Q16" s="258">
        <f>'2.3 Foreninger nettokøb'!H17-'1.4 Udbytter'!Q16</f>
        <v>-438.08619356000003</v>
      </c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</row>
    <row r="17" spans="1:32" ht="13.5" x14ac:dyDescent="0.3">
      <c r="A17" s="160" t="s">
        <v>51</v>
      </c>
      <c r="B17" s="161">
        <v>-1755</v>
      </c>
      <c r="C17" s="161">
        <v>-7159.55614461</v>
      </c>
      <c r="D17" s="162">
        <v>-1014.0518862</v>
      </c>
      <c r="E17" s="162">
        <v>-144.44301279831393</v>
      </c>
      <c r="F17" s="349">
        <f>'1.2 Nettokøb område'!F18-'1.4 Udbytter'!F17</f>
        <v>-256.19747811000002</v>
      </c>
      <c r="G17" s="349">
        <f>'1.2 Nettokøb område'!G18-'1.4 Udbytter'!G17</f>
        <v>-1515.2331243199999</v>
      </c>
      <c r="H17" s="349">
        <f>'1.2 Nettokøb område'!H18-'1.4 Udbytter'!H17</f>
        <v>-1955.3598939199999</v>
      </c>
      <c r="I17" s="184"/>
      <c r="J17" s="260" t="s">
        <v>119</v>
      </c>
      <c r="K17" s="258">
        <v>165</v>
      </c>
      <c r="L17" s="264">
        <v>381.01345700000002</v>
      </c>
      <c r="M17" s="266">
        <v>0</v>
      </c>
      <c r="N17" s="258">
        <v>0</v>
      </c>
      <c r="O17" s="258">
        <f>'2.3 Foreninger nettokøb'!F18-'1.4 Udbytter'!O17</f>
        <v>12.1332</v>
      </c>
      <c r="P17" s="258">
        <f>'2.3 Foreninger nettokøb'!G18-'1.4 Udbytter'!P17</f>
        <v>16.746949999999998</v>
      </c>
      <c r="Q17" s="258">
        <f>'2.3 Foreninger nettokøb'!H18-'1.4 Udbytter'!Q17</f>
        <v>48.693629999999999</v>
      </c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</row>
    <row r="18" spans="1:32" ht="13.5" x14ac:dyDescent="0.3">
      <c r="A18" s="160" t="s">
        <v>52</v>
      </c>
      <c r="B18" s="161">
        <v>-367</v>
      </c>
      <c r="C18" s="161">
        <v>-819.26858719000006</v>
      </c>
      <c r="D18" s="162">
        <v>-187.32606387999999</v>
      </c>
      <c r="E18" s="162">
        <v>-118.06984704</v>
      </c>
      <c r="F18" s="349">
        <f>'1.2 Nettokøb område'!F19-'1.4 Udbytter'!F18</f>
        <v>53.167890380000003</v>
      </c>
      <c r="G18" s="349">
        <f>'1.2 Nettokøb område'!G19-'1.4 Udbytter'!G18</f>
        <v>63.177296370000001</v>
      </c>
      <c r="H18" s="349">
        <f>'1.2 Nettokøb område'!H19-'1.4 Udbytter'!H18</f>
        <v>278.53978085</v>
      </c>
      <c r="I18" s="184"/>
      <c r="J18" s="260" t="s">
        <v>120</v>
      </c>
      <c r="K18" s="258">
        <v>773</v>
      </c>
      <c r="L18" s="264">
        <v>-63.295229000000006</v>
      </c>
      <c r="M18" s="266">
        <v>102.07798100000002</v>
      </c>
      <c r="N18" s="258">
        <v>-1936.1894589999999</v>
      </c>
      <c r="O18" s="258">
        <f>'2.3 Foreninger nettokøb'!F19-'1.4 Udbytter'!O18</f>
        <v>39.57732</v>
      </c>
      <c r="P18" s="258">
        <f>'2.3 Foreninger nettokøb'!G19-'1.4 Udbytter'!P18</f>
        <v>35.918300000000002</v>
      </c>
      <c r="Q18" s="258">
        <f>'2.3 Foreninger nettokøb'!H19-'1.4 Udbytter'!Q18</f>
        <v>286.29426799999999</v>
      </c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</row>
    <row r="19" spans="1:32" ht="13.5" x14ac:dyDescent="0.3">
      <c r="A19" s="160" t="s">
        <v>53</v>
      </c>
      <c r="B19" s="161">
        <v>-489</v>
      </c>
      <c r="C19" s="161">
        <v>-185.95990320999999</v>
      </c>
      <c r="D19" s="162">
        <v>-287.73541513999999</v>
      </c>
      <c r="E19" s="162">
        <v>-982.95141923000006</v>
      </c>
      <c r="F19" s="349">
        <f>'1.2 Nettokøb område'!F20-'1.4 Udbytter'!F19</f>
        <v>-0.73445254000000004</v>
      </c>
      <c r="G19" s="349">
        <f>'1.2 Nettokøb område'!G20-'1.4 Udbytter'!G19</f>
        <v>4.0719884000000004</v>
      </c>
      <c r="H19" s="349">
        <f>'1.2 Nettokøb område'!H20-'1.4 Udbytter'!H19</f>
        <v>-74.307396709999992</v>
      </c>
      <c r="I19" s="184"/>
      <c r="J19" s="260" t="s">
        <v>121</v>
      </c>
      <c r="K19" s="258">
        <v>2614</v>
      </c>
      <c r="L19" s="264">
        <v>471.71972817000005</v>
      </c>
      <c r="M19" s="266">
        <v>504.91084290999999</v>
      </c>
      <c r="N19" s="258">
        <v>-750.70044253999993</v>
      </c>
      <c r="O19" s="258">
        <f>'2.3 Foreninger nettokøb'!F20-'1.4 Udbytter'!O19</f>
        <v>8.6481830300000002</v>
      </c>
      <c r="P19" s="258">
        <f>'2.3 Foreninger nettokøb'!G20-'1.4 Udbytter'!P19</f>
        <v>184.39172191</v>
      </c>
      <c r="Q19" s="258">
        <f>'2.3 Foreninger nettokøb'!H20-'1.4 Udbytter'!Q19</f>
        <v>2277.3537315099998</v>
      </c>
      <c r="R19" s="262"/>
      <c r="S19" s="262"/>
      <c r="T19" s="262"/>
      <c r="U19" s="262"/>
      <c r="V19" s="262"/>
      <c r="W19" s="262"/>
      <c r="X19" s="262"/>
      <c r="Y19" s="262"/>
      <c r="Z19" s="262"/>
      <c r="AA19" s="262"/>
      <c r="AB19" s="262"/>
      <c r="AC19" s="262"/>
      <c r="AD19" s="262"/>
      <c r="AE19" s="262"/>
      <c r="AF19" s="262"/>
    </row>
    <row r="20" spans="1:32" ht="13.5" x14ac:dyDescent="0.3">
      <c r="A20" s="160" t="s">
        <v>54</v>
      </c>
      <c r="B20" s="161">
        <v>-278</v>
      </c>
      <c r="C20" s="161">
        <v>-128.933694</v>
      </c>
      <c r="D20" s="162">
        <v>-182.26719371000002</v>
      </c>
      <c r="E20" s="162">
        <v>-142.41746595999999</v>
      </c>
      <c r="F20" s="349">
        <f>'1.2 Nettokøb område'!F21-'1.4 Udbytter'!F20</f>
        <v>1.8343149999999999</v>
      </c>
      <c r="G20" s="349">
        <f>'1.2 Nettokøb område'!G21-'1.4 Udbytter'!G20</f>
        <v>-1.8436752000000001</v>
      </c>
      <c r="H20" s="349">
        <f>'1.2 Nettokøb område'!H21-'1.4 Udbytter'!H20</f>
        <v>-55.039010139999995</v>
      </c>
      <c r="I20" s="184"/>
      <c r="J20" s="260" t="s">
        <v>122</v>
      </c>
      <c r="K20" s="258"/>
      <c r="L20" s="264">
        <v>54.980784</v>
      </c>
      <c r="M20" s="266">
        <v>-14.611890000000001</v>
      </c>
      <c r="N20" s="258">
        <v>22.422239999999999</v>
      </c>
      <c r="O20" s="258">
        <f>'2.3 Foreninger nettokøb'!F21-'1.4 Udbytter'!O20</f>
        <v>-5.9740000000000002</v>
      </c>
      <c r="P20" s="258">
        <f>'2.3 Foreninger nettokøb'!G21-'1.4 Udbytter'!P20</f>
        <v>8.3074499999999993</v>
      </c>
      <c r="Q20" s="258">
        <f>'2.3 Foreninger nettokøb'!H21-'1.4 Udbytter'!Q20</f>
        <v>62.904229999999998</v>
      </c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</row>
    <row r="21" spans="1:32" ht="13.5" x14ac:dyDescent="0.3">
      <c r="A21" s="160" t="s">
        <v>55</v>
      </c>
      <c r="B21" s="161">
        <v>1232</v>
      </c>
      <c r="C21" s="161">
        <v>2068.1417620900002</v>
      </c>
      <c r="D21" s="162">
        <v>2146.2846837299999</v>
      </c>
      <c r="E21" s="162">
        <v>3821.1056039299997</v>
      </c>
      <c r="F21" s="349">
        <f>'1.2 Nettokøb område'!F22-'1.4 Udbytter'!F21</f>
        <v>375.74207694</v>
      </c>
      <c r="G21" s="349">
        <f>'1.2 Nettokøb område'!G22-'1.4 Udbytter'!G21</f>
        <v>343.53366233000003</v>
      </c>
      <c r="H21" s="349">
        <f>'1.2 Nettokøb område'!H22-'1.4 Udbytter'!H21</f>
        <v>2050.8426489399999</v>
      </c>
      <c r="I21" s="319"/>
      <c r="J21" s="260" t="s">
        <v>123</v>
      </c>
      <c r="K21" s="258">
        <v>-840</v>
      </c>
      <c r="L21" s="264">
        <v>15972.648788660001</v>
      </c>
      <c r="M21" s="266">
        <v>-1160.2912635651321</v>
      </c>
      <c r="N21" s="258">
        <v>9194.5007539900016</v>
      </c>
      <c r="O21" s="258">
        <f>'2.3 Foreninger nettokøb'!F22-'1.4 Udbytter'!O21</f>
        <v>-685.94121279000001</v>
      </c>
      <c r="P21" s="258">
        <f>'2.3 Foreninger nettokøb'!G22-'1.4 Udbytter'!P21</f>
        <v>359.93111463999958</v>
      </c>
      <c r="Q21" s="258">
        <f>'2.3 Foreninger nettokøb'!H22-'1.4 Udbytter'!Q21</f>
        <v>402.15242756807629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</row>
    <row r="22" spans="1:32" ht="13.5" x14ac:dyDescent="0.3">
      <c r="A22" s="157" t="s">
        <v>56</v>
      </c>
      <c r="B22" s="163">
        <v>5711</v>
      </c>
      <c r="C22" s="163">
        <v>-1461.1238147243421</v>
      </c>
      <c r="D22" s="163">
        <v>958.38774551504684</v>
      </c>
      <c r="E22" s="163">
        <v>-1388.7465405418388</v>
      </c>
      <c r="F22" s="159">
        <f>'1.2 Nettokøb område'!F23-'1.4 Udbytter'!F22</f>
        <v>2771.2048101590003</v>
      </c>
      <c r="G22" s="159">
        <f>'1.2 Nettokøb område'!G23-'1.4 Udbytter'!G22</f>
        <v>-727.0580448879108</v>
      </c>
      <c r="H22" s="159">
        <f>'1.2 Nettokøb område'!H23-'1.4 Udbytter'!H22</f>
        <v>8600.9204629607666</v>
      </c>
      <c r="I22" s="184"/>
      <c r="J22" s="257" t="s">
        <v>124</v>
      </c>
      <c r="K22" s="258"/>
      <c r="L22" s="264"/>
      <c r="M22" s="266"/>
      <c r="N22" s="258"/>
      <c r="O22" s="258">
        <f>'2.3 Foreninger nettokøb'!F23-'1.4 Udbytter'!O22</f>
        <v>2.52</v>
      </c>
      <c r="P22" s="258">
        <f>'2.3 Foreninger nettokøb'!G23-'1.4 Udbytter'!P22</f>
        <v>-0.44024999999999997</v>
      </c>
      <c r="Q22" s="258">
        <f>'2.3 Foreninger nettokøb'!H23-'1.4 Udbytter'!Q22</f>
        <v>34.381068929999998</v>
      </c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</row>
    <row r="23" spans="1:32" ht="13.5" x14ac:dyDescent="0.3">
      <c r="A23" s="160" t="s">
        <v>57</v>
      </c>
      <c r="B23" s="161">
        <v>1432</v>
      </c>
      <c r="C23" s="161">
        <v>9151.8220475899907</v>
      </c>
      <c r="D23" s="161">
        <v>3774.4483694800001</v>
      </c>
      <c r="E23" s="161">
        <v>-4608.0266457199996</v>
      </c>
      <c r="F23" s="349">
        <f>'1.2 Nettokøb område'!F24-'1.4 Udbytter'!F23</f>
        <v>-326.30132180999999</v>
      </c>
      <c r="G23" s="349">
        <f>'1.2 Nettokøb område'!G24-'1.4 Udbytter'!G23</f>
        <v>-588.03102684999999</v>
      </c>
      <c r="H23" s="349">
        <f>'1.2 Nettokøb område'!H24-'1.4 Udbytter'!H23</f>
        <v>724.77775044999998</v>
      </c>
      <c r="I23" s="184"/>
      <c r="J23" s="260" t="s">
        <v>125</v>
      </c>
      <c r="K23" s="258">
        <v>2857</v>
      </c>
      <c r="L23" s="264">
        <v>572.23003501999995</v>
      </c>
      <c r="M23" s="266">
        <v>107.71052434000001</v>
      </c>
      <c r="N23" s="258">
        <v>614.50683306999997</v>
      </c>
      <c r="O23" s="258">
        <f>'2.3 Foreninger nettokøb'!F24-'1.4 Udbytter'!O23</f>
        <v>228.30159226999999</v>
      </c>
      <c r="P23" s="258">
        <f>'2.3 Foreninger nettokøb'!G24-'1.4 Udbytter'!P23</f>
        <v>93.223335370000001</v>
      </c>
      <c r="Q23" s="258">
        <f>'2.3 Foreninger nettokøb'!H24-'1.4 Udbytter'!Q23</f>
        <v>852.91590240000005</v>
      </c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</row>
    <row r="24" spans="1:32" ht="13.5" x14ac:dyDescent="0.3">
      <c r="A24" s="160" t="s">
        <v>58</v>
      </c>
      <c r="B24" s="161">
        <v>2125</v>
      </c>
      <c r="C24" s="161">
        <v>3041.0567701400296</v>
      </c>
      <c r="D24" s="161">
        <v>1030.5593087699999</v>
      </c>
      <c r="E24" s="161">
        <v>-7.9092128099999854</v>
      </c>
      <c r="F24" s="349">
        <f>'1.2 Nettokøb område'!F25-'1.4 Udbytter'!F24</f>
        <v>-7.3283300599999999</v>
      </c>
      <c r="G24" s="349">
        <f>'1.2 Nettokøb område'!G25-'1.4 Udbytter'!G24</f>
        <v>755.24665904000005</v>
      </c>
      <c r="H24" s="349">
        <f>'1.2 Nettokøb område'!H25-'1.4 Udbytter'!H24</f>
        <v>-718.54538423000008</v>
      </c>
      <c r="I24" s="184"/>
      <c r="J24" s="260" t="s">
        <v>126</v>
      </c>
      <c r="K24" s="258">
        <v>5690</v>
      </c>
      <c r="L24" s="264">
        <v>-1990.8801525099998</v>
      </c>
      <c r="M24" s="266">
        <v>-3748.95111817</v>
      </c>
      <c r="N24" s="258">
        <v>6548.4205115000004</v>
      </c>
      <c r="O24" s="258">
        <f>'2.3 Foreninger nettokøb'!F25-'1.4 Udbytter'!O24</f>
        <v>189.84892855999999</v>
      </c>
      <c r="P24" s="258">
        <f>'2.3 Foreninger nettokøb'!G25-'1.4 Udbytter'!P24</f>
        <v>73.514779110000006</v>
      </c>
      <c r="Q24" s="258">
        <f>'2.3 Foreninger nettokøb'!H25-'1.4 Udbytter'!Q24</f>
        <v>8984.3601199099994</v>
      </c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</row>
    <row r="25" spans="1:32" ht="13.5" x14ac:dyDescent="0.3">
      <c r="A25" s="160" t="s">
        <v>59</v>
      </c>
      <c r="B25" s="161">
        <v>5954</v>
      </c>
      <c r="C25" s="161">
        <v>10696.092931450001</v>
      </c>
      <c r="D25" s="161">
        <v>-8618.5557811899998</v>
      </c>
      <c r="E25" s="161">
        <v>7485.5584178599993</v>
      </c>
      <c r="F25" s="349">
        <f>'1.2 Nettokøb område'!F26-'1.4 Udbytter'!F25</f>
        <v>-1053.33449539</v>
      </c>
      <c r="G25" s="349">
        <f>'1.2 Nettokøb område'!G26-'1.4 Udbytter'!G25</f>
        <v>-659.63969405</v>
      </c>
      <c r="H25" s="349">
        <f>'1.2 Nettokøb område'!H26-'1.4 Udbytter'!H25</f>
        <v>-3293.9430538799998</v>
      </c>
      <c r="I25" s="184"/>
      <c r="J25" s="260" t="s">
        <v>153</v>
      </c>
      <c r="K25" s="258">
        <v>86</v>
      </c>
      <c r="L25" s="264">
        <v>-309.29334900000003</v>
      </c>
      <c r="M25" s="266">
        <v>102.50348700000004</v>
      </c>
      <c r="N25" s="258">
        <v>228.42017099999998</v>
      </c>
      <c r="O25" s="258">
        <f>'2.3 Foreninger nettokøb'!F26-'1.4 Udbytter'!O25</f>
        <v>13.00436</v>
      </c>
      <c r="P25" s="258">
        <f>'2.3 Foreninger nettokøb'!G26-'1.4 Udbytter'!P25</f>
        <v>103.90777</v>
      </c>
      <c r="Q25" s="258">
        <f>'2.3 Foreninger nettokøb'!H26-'1.4 Udbytter'!Q25</f>
        <v>426.00731950000005</v>
      </c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</row>
    <row r="26" spans="1:32" ht="13.5" x14ac:dyDescent="0.3">
      <c r="A26" s="160" t="s">
        <v>92</v>
      </c>
      <c r="B26" s="161">
        <v>-23</v>
      </c>
      <c r="C26" s="161">
        <v>-6.8740299</v>
      </c>
      <c r="D26" s="161">
        <v>-5.3913960000000003</v>
      </c>
      <c r="E26" s="161">
        <v>-4.4420425000000003</v>
      </c>
      <c r="F26" s="349">
        <f>'1.2 Nettokøb område'!F27-'1.4 Udbytter'!F26</f>
        <v>0</v>
      </c>
      <c r="G26" s="349">
        <f>'1.2 Nettokøb område'!G27-'1.4 Udbytter'!G26</f>
        <v>0</v>
      </c>
      <c r="H26" s="349">
        <f>'1.2 Nettokøb område'!H27-'1.4 Udbytter'!H26</f>
        <v>-5.7572881999999996</v>
      </c>
      <c r="I26" s="184"/>
      <c r="J26" s="260" t="s">
        <v>128</v>
      </c>
      <c r="K26" s="258">
        <v>2614</v>
      </c>
      <c r="L26" s="264">
        <v>2415.3420029999997</v>
      </c>
      <c r="M26" s="266">
        <v>-201.03139999999985</v>
      </c>
      <c r="N26" s="258">
        <v>21.034885000000031</v>
      </c>
      <c r="O26" s="258">
        <f>'2.3 Foreninger nettokøb'!F27-'1.4 Udbytter'!O26</f>
        <v>497.57674300000002</v>
      </c>
      <c r="P26" s="258">
        <f>'2.3 Foreninger nettokøb'!G27-'1.4 Udbytter'!P26</f>
        <v>222.170242</v>
      </c>
      <c r="Q26" s="258">
        <f>'2.3 Foreninger nettokøb'!H27-'1.4 Udbytter'!Q26</f>
        <v>125.74243200000001</v>
      </c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</row>
    <row r="27" spans="1:32" ht="13.5" x14ac:dyDescent="0.3">
      <c r="A27" s="157" t="s">
        <v>61</v>
      </c>
      <c r="B27" s="163">
        <v>9488</v>
      </c>
      <c r="C27" s="163">
        <v>22882.09771928002</v>
      </c>
      <c r="D27" s="164">
        <v>-3818.9394989399998</v>
      </c>
      <c r="E27" s="164">
        <v>2865.1805168299989</v>
      </c>
      <c r="F27" s="159">
        <f>'1.2 Nettokøb område'!F28-'1.4 Udbytter'!F27</f>
        <v>-1386.9641472600001</v>
      </c>
      <c r="G27" s="159">
        <f>'1.2 Nettokøb område'!G28-'1.4 Udbytter'!G27</f>
        <v>-492.42406185999994</v>
      </c>
      <c r="H27" s="159">
        <f>'1.2 Nettokøb område'!H28-'1.4 Udbytter'!H27</f>
        <v>-3293.4679758600005</v>
      </c>
      <c r="I27" s="184"/>
      <c r="J27" s="260" t="s">
        <v>129</v>
      </c>
      <c r="K27" s="258"/>
      <c r="L27" s="264"/>
      <c r="M27" s="266"/>
      <c r="N27" s="258"/>
      <c r="O27" s="258">
        <f>'2.3 Foreninger nettokøb'!F28-'1.4 Udbytter'!O27</f>
        <v>0</v>
      </c>
      <c r="P27" s="258">
        <f>'2.3 Foreninger nettokøb'!G28-'1.4 Udbytter'!P27</f>
        <v>0</v>
      </c>
      <c r="Q27" s="258">
        <f>'2.3 Foreninger nettokøb'!H28-'1.4 Udbytter'!Q27</f>
        <v>0</v>
      </c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</row>
    <row r="28" spans="1:32" ht="13.5" x14ac:dyDescent="0.3">
      <c r="A28" s="160" t="s">
        <v>93</v>
      </c>
      <c r="B28" s="161">
        <v>-1034</v>
      </c>
      <c r="C28" s="161">
        <v>-7789.1391298217022</v>
      </c>
      <c r="D28" s="162">
        <v>2959.5950084382339</v>
      </c>
      <c r="E28" s="162">
        <v>2251.4876584878575</v>
      </c>
      <c r="F28" s="349">
        <f>'1.2 Nettokøb område'!F29-'1.4 Udbytter'!F28</f>
        <v>316.37908014471196</v>
      </c>
      <c r="G28" s="349">
        <f>'1.2 Nettokøb område'!G29-'1.4 Udbytter'!G28</f>
        <v>467.98605355615553</v>
      </c>
      <c r="H28" s="349">
        <f>'1.2 Nettokøb område'!H29-'1.4 Udbytter'!H28</f>
        <v>6396.2600990867386</v>
      </c>
      <c r="I28" s="184"/>
      <c r="J28" s="260" t="s">
        <v>130</v>
      </c>
      <c r="K28" s="258">
        <v>69</v>
      </c>
      <c r="L28" s="264">
        <v>48.951912000000007</v>
      </c>
      <c r="M28" s="266">
        <v>77.228709000000009</v>
      </c>
      <c r="N28" s="258">
        <v>-112.552447</v>
      </c>
      <c r="O28" s="258">
        <f>'2.3 Foreninger nettokøb'!F29-'1.4 Udbytter'!O28</f>
        <v>-2.178067</v>
      </c>
      <c r="P28" s="258">
        <f>'2.3 Foreninger nettokøb'!G29-'1.4 Udbytter'!P28</f>
        <v>-3.446879</v>
      </c>
      <c r="Q28" s="258">
        <f>'2.3 Foreninger nettokøb'!H29-'1.4 Udbytter'!Q28</f>
        <v>-81.010571999999996</v>
      </c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</row>
    <row r="29" spans="1:32" ht="13.5" x14ac:dyDescent="0.3">
      <c r="A29" s="160" t="s">
        <v>154</v>
      </c>
      <c r="B29" s="161">
        <v>-4596</v>
      </c>
      <c r="C29" s="161">
        <v>-13455.720194046144</v>
      </c>
      <c r="D29" s="162">
        <v>-7208.5437135045804</v>
      </c>
      <c r="E29" s="162">
        <v>1863.1357795679726</v>
      </c>
      <c r="F29" s="349">
        <f>'1.2 Nettokøb område'!F30-'1.4 Udbytter'!F29</f>
        <v>162.8724698072962</v>
      </c>
      <c r="G29" s="349">
        <f>'1.2 Nettokøb område'!G30-'1.4 Udbytter'!G29</f>
        <v>-22.720580958821277</v>
      </c>
      <c r="H29" s="349">
        <f>'1.2 Nettokøb område'!H30-'1.4 Udbytter'!H29</f>
        <v>7256.4083414293209</v>
      </c>
      <c r="I29" s="184"/>
      <c r="J29" s="260" t="s">
        <v>131</v>
      </c>
      <c r="K29" s="258">
        <v>-124</v>
      </c>
      <c r="L29" s="264">
        <v>-1262.69187625927</v>
      </c>
      <c r="M29" s="266">
        <v>-39.494401959999998</v>
      </c>
      <c r="N29" s="258">
        <v>-127.52607594</v>
      </c>
      <c r="O29" s="258">
        <f>'2.3 Foreninger nettokøb'!F30-'1.4 Udbytter'!O29</f>
        <v>0</v>
      </c>
      <c r="P29" s="258">
        <f>'2.3 Foreninger nettokøb'!G30-'1.4 Udbytter'!P29</f>
        <v>0</v>
      </c>
      <c r="Q29" s="258">
        <f>'2.3 Foreninger nettokøb'!H30-'1.4 Udbytter'!Q29</f>
        <v>0</v>
      </c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</row>
    <row r="30" spans="1:32" ht="13.5" x14ac:dyDescent="0.3">
      <c r="A30" s="160" t="s">
        <v>95</v>
      </c>
      <c r="B30" s="161">
        <v>7362</v>
      </c>
      <c r="C30" s="161">
        <v>-11156.280551620866</v>
      </c>
      <c r="D30" s="162">
        <v>7023.0216120992645</v>
      </c>
      <c r="E30" s="162">
        <v>-1338.3432841492536</v>
      </c>
      <c r="F30" s="349">
        <f>'1.2 Nettokøb område'!F31-'1.4 Udbytter'!F30</f>
        <v>-80.438882159380071</v>
      </c>
      <c r="G30" s="349">
        <f>'1.2 Nettokøb område'!G31-'1.4 Udbytter'!G30</f>
        <v>-189.54674164757969</v>
      </c>
      <c r="H30" s="349">
        <f>'1.2 Nettokøb område'!H31-'1.4 Udbytter'!H30</f>
        <v>626.2523882273174</v>
      </c>
      <c r="I30" s="184"/>
      <c r="J30" s="260" t="s">
        <v>132</v>
      </c>
      <c r="K30" s="258">
        <v>6650</v>
      </c>
      <c r="L30" s="264">
        <v>-848.17294834999939</v>
      </c>
      <c r="M30" s="266">
        <v>-1.218648399999438</v>
      </c>
      <c r="N30" s="258">
        <v>297.31688519999989</v>
      </c>
      <c r="O30" s="258">
        <f>'2.3 Foreninger nettokøb'!F31-'1.4 Udbytter'!O30</f>
        <v>1484.1950730000001</v>
      </c>
      <c r="P30" s="258">
        <f>'2.3 Foreninger nettokøb'!G31-'1.4 Udbytter'!P30</f>
        <v>4149.5413369999997</v>
      </c>
      <c r="Q30" s="258">
        <f>'2.3 Foreninger nettokøb'!H31-'1.4 Udbytter'!Q30</f>
        <v>11439.0940667</v>
      </c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</row>
    <row r="31" spans="1:32" ht="13.5" x14ac:dyDescent="0.3">
      <c r="A31" s="160" t="s">
        <v>96</v>
      </c>
      <c r="B31" s="161">
        <v>-162</v>
      </c>
      <c r="C31" s="161">
        <v>-4157.6496002499998</v>
      </c>
      <c r="D31" s="162">
        <v>-4347.4206971499998</v>
      </c>
      <c r="E31" s="162">
        <v>592.15738497999996</v>
      </c>
      <c r="F31" s="349">
        <f>'1.2 Nettokøb område'!F32-'1.4 Udbytter'!F31</f>
        <v>131.07511559</v>
      </c>
      <c r="G31" s="349">
        <f>'1.2 Nettokøb område'!G32-'1.4 Udbytter'!G31</f>
        <v>1234.53298023</v>
      </c>
      <c r="H31" s="349">
        <f>'1.2 Nettokøb område'!H32-'1.4 Udbytter'!H31</f>
        <v>1865.5227449399999</v>
      </c>
      <c r="I31" s="184"/>
      <c r="J31" s="260" t="s">
        <v>133</v>
      </c>
      <c r="K31" s="258">
        <v>1364</v>
      </c>
      <c r="L31" s="264">
        <v>17272.329665266552</v>
      </c>
      <c r="M31" s="266">
        <v>17160.264509418244</v>
      </c>
      <c r="N31" s="258">
        <v>10596.081622257858</v>
      </c>
      <c r="O31" s="258">
        <f>'2.3 Foreninger nettokøb'!F32-'1.4 Udbytter'!O31</f>
        <v>1482.0212452147121</v>
      </c>
      <c r="P31" s="258">
        <f>'2.3 Foreninger nettokøb'!G32-'1.4 Udbytter'!P31</f>
        <v>834.55016882615553</v>
      </c>
      <c r="Q31" s="258">
        <f>'2.3 Foreninger nettokøb'!H32-'1.4 Udbytter'!Q31</f>
        <v>6681.800881406738</v>
      </c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</row>
    <row r="32" spans="1:32" ht="13.5" x14ac:dyDescent="0.3">
      <c r="A32" s="160" t="s">
        <v>155</v>
      </c>
      <c r="B32" s="161">
        <v>-482</v>
      </c>
      <c r="C32" s="161">
        <v>637.7805470718705</v>
      </c>
      <c r="D32" s="162">
        <v>-1050.6125565900002</v>
      </c>
      <c r="E32" s="162">
        <v>-1067.3465633200001</v>
      </c>
      <c r="F32" s="349">
        <f>'1.2 Nettokøb område'!F33-'1.4 Udbytter'!F32</f>
        <v>139.74325843</v>
      </c>
      <c r="G32" s="349">
        <f>'1.2 Nettokøb område'!G33-'1.4 Udbytter'!G32</f>
        <v>199.58816429999999</v>
      </c>
      <c r="H32" s="349">
        <f>'1.2 Nettokøb område'!H33-'1.4 Udbytter'!H32</f>
        <v>6.3470118099999997</v>
      </c>
      <c r="I32" s="184"/>
      <c r="J32" s="260" t="s">
        <v>156</v>
      </c>
      <c r="K32" s="258">
        <v>2709</v>
      </c>
      <c r="L32" s="264">
        <v>3369.4982896900001</v>
      </c>
      <c r="M32" s="266">
        <v>2754.42872235</v>
      </c>
      <c r="N32" s="258">
        <v>2308.5584048999999</v>
      </c>
      <c r="O32" s="258">
        <f>'2.3 Foreninger nettokøb'!F33-'1.4 Udbytter'!O32</f>
        <v>333.99371000000002</v>
      </c>
      <c r="P32" s="258">
        <f>'2.3 Foreninger nettokøb'!G33-'1.4 Udbytter'!P32</f>
        <v>294.75957460000001</v>
      </c>
      <c r="Q32" s="258">
        <f>'2.3 Foreninger nettokøb'!H33-'1.4 Udbytter'!Q32</f>
        <v>2458.5779818599999</v>
      </c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</row>
    <row r="33" spans="1:32" ht="13.5" x14ac:dyDescent="0.3">
      <c r="A33" s="160" t="s">
        <v>98</v>
      </c>
      <c r="B33" s="161">
        <v>1057</v>
      </c>
      <c r="C33" s="161">
        <v>486.35601717999998</v>
      </c>
      <c r="D33" s="162">
        <v>-1815.3489900100001</v>
      </c>
      <c r="E33" s="162">
        <v>1216.0282204800001</v>
      </c>
      <c r="F33" s="349">
        <f>'1.2 Nettokøb område'!F34-'1.4 Udbytter'!F33</f>
        <v>64.961006960000006</v>
      </c>
      <c r="G33" s="349">
        <f>'1.2 Nettokøb område'!G34-'1.4 Udbytter'!G33</f>
        <v>34.561070049999998</v>
      </c>
      <c r="H33" s="349">
        <f>'1.2 Nettokøb område'!H34-'1.4 Udbytter'!H33</f>
        <v>751.18109636999998</v>
      </c>
      <c r="I33" s="184"/>
      <c r="J33" s="257" t="s">
        <v>135</v>
      </c>
      <c r="K33" s="258"/>
      <c r="L33" s="264"/>
      <c r="M33" s="266">
        <v>2.8678400000000002</v>
      </c>
      <c r="N33" s="258">
        <v>270.9818110514272</v>
      </c>
      <c r="O33" s="258">
        <f>'2.3 Foreninger nettokøb'!F34-'1.4 Udbytter'!O33</f>
        <v>46.975441860988973</v>
      </c>
      <c r="P33" s="258">
        <f>'2.3 Foreninger nettokøb'!G34-'1.4 Udbytter'!P33</f>
        <v>41.86634552646597</v>
      </c>
      <c r="Q33" s="258">
        <f>'2.3 Foreninger nettokøb'!H34-'1.4 Udbytter'!Q33</f>
        <v>302.14501655735995</v>
      </c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</row>
    <row r="34" spans="1:32" ht="13.5" x14ac:dyDescent="0.3">
      <c r="A34" s="157" t="s">
        <v>68</v>
      </c>
      <c r="B34" s="163">
        <v>2145</v>
      </c>
      <c r="C34" s="163">
        <v>-35434.652911486839</v>
      </c>
      <c r="D34" s="164">
        <v>-4439.3093367170823</v>
      </c>
      <c r="E34" s="164">
        <v>3517.1191960465776</v>
      </c>
      <c r="F34" s="159">
        <f>'1.2 Nettokøb område'!F35-'1.4 Udbytter'!F34</f>
        <v>734.59204877262812</v>
      </c>
      <c r="G34" s="159">
        <f>'1.2 Nettokøb område'!G35-'1.4 Udbytter'!G34</f>
        <v>1724.4009455297544</v>
      </c>
      <c r="H34" s="159">
        <f>'1.2 Nettokøb område'!H35-'1.4 Udbytter'!H34</f>
        <v>16901.971681863379</v>
      </c>
      <c r="I34" s="184"/>
      <c r="J34" s="260" t="s">
        <v>157</v>
      </c>
      <c r="K34" s="258">
        <v>-3098</v>
      </c>
      <c r="L34" s="264">
        <v>-1725.6417660000002</v>
      </c>
      <c r="M34" s="266">
        <v>116.50510499999996</v>
      </c>
      <c r="N34" s="258">
        <v>-2110.8011069999998</v>
      </c>
      <c r="O34" s="258">
        <f>'2.3 Foreninger nettokøb'!F35-'1.4 Udbytter'!O34</f>
        <v>123.088778</v>
      </c>
      <c r="P34" s="258">
        <f>'2.3 Foreninger nettokøb'!G35-'1.4 Udbytter'!P34</f>
        <v>-85.839286000000001</v>
      </c>
      <c r="Q34" s="258">
        <f>'2.3 Foreninger nettokøb'!H35-'1.4 Udbytter'!Q34</f>
        <v>1806.336671</v>
      </c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</row>
    <row r="35" spans="1:32" ht="13.5" x14ac:dyDescent="0.3">
      <c r="A35" s="165" t="s">
        <v>69</v>
      </c>
      <c r="B35" s="158">
        <v>4</v>
      </c>
      <c r="C35" s="158">
        <v>-50.000453</v>
      </c>
      <c r="D35" s="159">
        <v>-23.283550999999999</v>
      </c>
      <c r="E35" s="159">
        <v>2.9031729999999998</v>
      </c>
      <c r="F35" s="159">
        <f>'1.2 Nettokøb område'!F36-'1.4 Udbytter'!F35</f>
        <v>0</v>
      </c>
      <c r="G35" s="159">
        <f>'1.2 Nettokøb område'!G36-'1.4 Udbytter'!G35</f>
        <v>0</v>
      </c>
      <c r="H35" s="159">
        <f>'1.2 Nettokøb område'!H36-'1.4 Udbytter'!H35</f>
        <v>-245.747433</v>
      </c>
      <c r="I35" s="184"/>
      <c r="J35" s="257" t="s">
        <v>137</v>
      </c>
      <c r="K35" s="258"/>
      <c r="L35" s="264"/>
      <c r="M35" s="266"/>
      <c r="N35" s="258">
        <v>0</v>
      </c>
      <c r="O35" s="258">
        <f>'2.3 Foreninger nettokøb'!F36-'1.4 Udbytter'!O35</f>
        <v>-16.834540000000001</v>
      </c>
      <c r="P35" s="258">
        <f>'2.3 Foreninger nettokøb'!G36-'1.4 Udbytter'!P35</f>
        <v>-44.887599999999999</v>
      </c>
      <c r="Q35" s="258">
        <f>'2.3 Foreninger nettokøb'!H36-'1.4 Udbytter'!Q35</f>
        <v>677.94095800000002</v>
      </c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</row>
    <row r="36" spans="1:32" ht="13.5" x14ac:dyDescent="0.3">
      <c r="A36" s="157" t="s">
        <v>70</v>
      </c>
      <c r="B36" s="158">
        <v>306</v>
      </c>
      <c r="C36" s="158">
        <v>2018.4256578999998</v>
      </c>
      <c r="D36" s="159">
        <v>107.35778358</v>
      </c>
      <c r="E36" s="159">
        <v>-278.35860460999999</v>
      </c>
      <c r="F36" s="159">
        <f>'1.2 Nettokøb område'!F37-'1.4 Udbytter'!F36</f>
        <v>-256.02175999999997</v>
      </c>
      <c r="G36" s="159">
        <f>'1.2 Nettokøb område'!G37-'1.4 Udbytter'!G36</f>
        <v>158.437433</v>
      </c>
      <c r="H36" s="159">
        <f>'1.2 Nettokøb område'!H37-'1.4 Udbytter'!H36</f>
        <v>-156.8939292</v>
      </c>
      <c r="I36" s="184"/>
      <c r="J36" s="260" t="s">
        <v>138</v>
      </c>
      <c r="K36" s="258">
        <v>-2075</v>
      </c>
      <c r="L36" s="264">
        <v>-421</v>
      </c>
      <c r="M36" s="266">
        <v>-376.13193999999999</v>
      </c>
      <c r="N36" s="258">
        <v>-247.09715399999999</v>
      </c>
      <c r="O36" s="258">
        <f>'2.3 Foreninger nettokøb'!F37-'1.4 Udbytter'!O36</f>
        <v>-12.939267999999998</v>
      </c>
      <c r="P36" s="258">
        <f>'2.3 Foreninger nettokøb'!G37-'1.4 Udbytter'!P36</f>
        <v>-32.395863999999989</v>
      </c>
      <c r="Q36" s="258">
        <f>'2.3 Foreninger nettokøb'!H37-'1.4 Udbytter'!Q36</f>
        <v>-134.30012099999999</v>
      </c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</row>
    <row r="37" spans="1:32" ht="13.5" x14ac:dyDescent="0.3">
      <c r="A37" s="166" t="s">
        <v>71</v>
      </c>
      <c r="B37" s="161"/>
      <c r="C37" s="161"/>
      <c r="D37" s="162">
        <v>5468.2771534499998</v>
      </c>
      <c r="E37" s="162">
        <v>11720.760972588148</v>
      </c>
      <c r="F37" s="349">
        <f>'1.2 Nettokøb område'!F38-'1.4 Udbytter'!F37</f>
        <v>-1944.476108879011</v>
      </c>
      <c r="G37" s="349">
        <f>'1.2 Nettokøb område'!G38-'1.4 Udbytter'!G37</f>
        <v>1567.154444696466</v>
      </c>
      <c r="H37" s="349">
        <f>'1.2 Nettokøb område'!H38-'1.4 Udbytter'!H37</f>
        <v>9684.6301310273593</v>
      </c>
      <c r="I37" s="184"/>
      <c r="J37" s="260" t="s">
        <v>139</v>
      </c>
      <c r="K37" s="258">
        <v>-684</v>
      </c>
      <c r="L37" s="264">
        <v>7170.2448877499992</v>
      </c>
      <c r="M37" s="266">
        <v>175.22760444000005</v>
      </c>
      <c r="N37" s="258">
        <v>1616.2515296400002</v>
      </c>
      <c r="O37" s="258">
        <f>'2.3 Foreninger nettokøb'!F38-'1.4 Udbytter'!O37</f>
        <v>566.16817722999997</v>
      </c>
      <c r="P37" s="258">
        <f>'2.3 Foreninger nettokøb'!G38-'1.4 Udbytter'!P37</f>
        <v>1101.22658705</v>
      </c>
      <c r="Q37" s="258">
        <f>'2.3 Foreninger nettokøb'!H38-'1.4 Udbytter'!Q37</f>
        <v>3184.5366365</v>
      </c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</row>
    <row r="38" spans="1:32" ht="13.5" x14ac:dyDescent="0.3">
      <c r="A38" s="166" t="s">
        <v>72</v>
      </c>
      <c r="B38" s="161"/>
      <c r="C38" s="161"/>
      <c r="D38" s="162">
        <v>889.01929229999007</v>
      </c>
      <c r="E38" s="162">
        <v>328.93160611000008</v>
      </c>
      <c r="F38" s="349">
        <f>'1.2 Nettokøb område'!F39-'1.4 Udbytter'!F38</f>
        <v>2840.0976230400001</v>
      </c>
      <c r="G38" s="349">
        <f>'1.2 Nettokøb område'!G39-'1.4 Udbytter'!G38</f>
        <v>26.737755249999999</v>
      </c>
      <c r="H38" s="349">
        <f>'1.2 Nettokøb område'!H39-'1.4 Udbytter'!H38</f>
        <v>8204.0258975800007</v>
      </c>
      <c r="I38" s="184"/>
      <c r="J38" s="260" t="s">
        <v>140</v>
      </c>
      <c r="K38" s="258">
        <v>-15</v>
      </c>
      <c r="L38" s="264">
        <v>27.427641000000001</v>
      </c>
      <c r="M38" s="266">
        <v>17.354725999999999</v>
      </c>
      <c r="N38" s="258">
        <v>25.115158999999998</v>
      </c>
      <c r="O38" s="258">
        <f>'2.3 Foreninger nettokøb'!F39-'1.4 Udbytter'!O38</f>
        <v>13.851872999999999</v>
      </c>
      <c r="P38" s="258">
        <f>'2.3 Foreninger nettokøb'!G39-'1.4 Udbytter'!P38</f>
        <v>14.642488999999999</v>
      </c>
      <c r="Q38" s="258">
        <f>'2.3 Foreninger nettokøb'!H39-'1.4 Udbytter'!Q38</f>
        <v>38.571414499999996</v>
      </c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</row>
    <row r="39" spans="1:32" ht="13.5" x14ac:dyDescent="0.3">
      <c r="A39" s="166" t="s">
        <v>73</v>
      </c>
      <c r="B39" s="161"/>
      <c r="C39" s="161"/>
      <c r="D39" s="162">
        <v>985.92192347999992</v>
      </c>
      <c r="E39" s="162">
        <v>1665.71872951</v>
      </c>
      <c r="F39" s="349">
        <f>'1.2 Nettokøb område'!F40-'1.4 Udbytter'!F39</f>
        <v>-618.76484954</v>
      </c>
      <c r="G39" s="349">
        <f>'1.2 Nettokøb område'!G40-'1.4 Udbytter'!G39</f>
        <v>568.34253273000002</v>
      </c>
      <c r="H39" s="349">
        <f>'1.2 Nettokøb område'!H40-'1.4 Udbytter'!H39</f>
        <v>1561.8744928199999</v>
      </c>
      <c r="I39" s="184"/>
      <c r="J39" s="260" t="s">
        <v>141</v>
      </c>
      <c r="K39" s="258">
        <v>46</v>
      </c>
      <c r="L39" s="264">
        <v>1.9079613849999983</v>
      </c>
      <c r="M39" s="266">
        <v>-102.28474431001</v>
      </c>
      <c r="N39" s="258">
        <v>122.1625418</v>
      </c>
      <c r="O39" s="258">
        <f>'2.3 Foreninger nettokøb'!F40-'1.4 Udbytter'!O39</f>
        <v>9.7161194399999999</v>
      </c>
      <c r="P39" s="258">
        <f>'2.3 Foreninger nettokøb'!G40-'1.4 Udbytter'!P39</f>
        <v>0.82485750000000002</v>
      </c>
      <c r="Q39" s="258">
        <f>'2.3 Foreninger nettokøb'!H40-'1.4 Udbytter'!Q39</f>
        <v>88.260834799999998</v>
      </c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</row>
    <row r="40" spans="1:32" ht="13.5" x14ac:dyDescent="0.3">
      <c r="A40" s="167" t="s">
        <v>74</v>
      </c>
      <c r="B40" s="168"/>
      <c r="C40" s="168"/>
      <c r="D40" s="169">
        <v>2186.69852382</v>
      </c>
      <c r="E40" s="169">
        <v>6509.8646227600002</v>
      </c>
      <c r="F40" s="349">
        <f>'1.2 Nettokøb område'!F41-'1.4 Udbytter'!F40</f>
        <v>-2386.96476764</v>
      </c>
      <c r="G40" s="349">
        <f>'1.2 Nettokøb område'!G41-'1.4 Udbytter'!G40</f>
        <v>111.55640395</v>
      </c>
      <c r="H40" s="349">
        <f>'1.2 Nettokøb område'!H41-'1.4 Udbytter'!H40</f>
        <v>1902.42190194</v>
      </c>
      <c r="I40" s="184"/>
      <c r="J40" s="260" t="s">
        <v>142</v>
      </c>
      <c r="K40" s="258">
        <v>97</v>
      </c>
      <c r="L40" s="264">
        <v>108.57962160999999</v>
      </c>
      <c r="M40" s="266">
        <v>-12.043491199999998</v>
      </c>
      <c r="N40" s="258">
        <v>0</v>
      </c>
      <c r="O40" s="258">
        <f>'2.3 Foreninger nettokøb'!F41-'1.4 Udbytter'!O40</f>
        <v>0</v>
      </c>
      <c r="P40" s="258">
        <f>'2.3 Foreninger nettokøb'!G41-'1.4 Udbytter'!P40</f>
        <v>0</v>
      </c>
      <c r="Q40" s="258">
        <f>'2.3 Foreninger nettokøb'!H41-'1.4 Udbytter'!Q40</f>
        <v>0</v>
      </c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</row>
    <row r="41" spans="1:32" ht="13.5" x14ac:dyDescent="0.3">
      <c r="A41" s="157" t="s">
        <v>75</v>
      </c>
      <c r="B41" s="158">
        <v>10248</v>
      </c>
      <c r="C41" s="158">
        <v>38685.324387560737</v>
      </c>
      <c r="D41" s="159">
        <v>9529.9168930499909</v>
      </c>
      <c r="E41" s="159">
        <v>20225.27593096815</v>
      </c>
      <c r="F41" s="159">
        <f>'1.2 Nettokøb område'!F42-'1.4 Udbytter'!F41</f>
        <v>-2110.1081030190107</v>
      </c>
      <c r="G41" s="159">
        <f>'1.2 Nettokøb område'!G42-'1.4 Udbytter'!G41</f>
        <v>2273.7911366264661</v>
      </c>
      <c r="H41" s="159">
        <f>'1.2 Nettokøb område'!H42-'1.4 Udbytter'!H41</f>
        <v>21352.952423367358</v>
      </c>
      <c r="I41" s="184"/>
      <c r="J41" s="260" t="s">
        <v>158</v>
      </c>
      <c r="K41" s="258">
        <v>-1126</v>
      </c>
      <c r="L41" s="264">
        <v>2890.2806764299999</v>
      </c>
      <c r="M41" s="266">
        <v>-2510.8167301100002</v>
      </c>
      <c r="N41" s="258">
        <v>969.98935956000003</v>
      </c>
      <c r="O41" s="258">
        <f>'2.3 Foreninger nettokøb'!F42-'1.4 Udbytter'!O41</f>
        <v>714.96739273000003</v>
      </c>
      <c r="P41" s="258">
        <f>'2.3 Foreninger nettokøb'!G42-'1.4 Udbytter'!P41</f>
        <v>638.71438355999999</v>
      </c>
      <c r="Q41" s="258">
        <f>'2.3 Foreninger nettokøb'!H42-'1.4 Udbytter'!Q41</f>
        <v>6425.3986988299994</v>
      </c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</row>
    <row r="42" spans="1:32" ht="13.5" x14ac:dyDescent="0.3">
      <c r="A42" s="157" t="s">
        <v>76</v>
      </c>
      <c r="B42" s="158">
        <v>1697</v>
      </c>
      <c r="C42" s="158">
        <v>8897.6167878899996</v>
      </c>
      <c r="D42" s="159">
        <v>2798.5170045899999</v>
      </c>
      <c r="E42" s="159">
        <v>2332.3114358199996</v>
      </c>
      <c r="F42" s="159">
        <f>'1.2 Nettokøb område'!F43-'1.4 Udbytter'!F42</f>
        <v>7333.8674005499997</v>
      </c>
      <c r="G42" s="159">
        <f>'1.2 Nettokøb område'!G43-'1.4 Udbytter'!G42</f>
        <v>694.93720972999995</v>
      </c>
      <c r="H42" s="159">
        <f>'1.2 Nettokøb område'!H43-'1.4 Udbytter'!H42</f>
        <v>10861.208348639999</v>
      </c>
      <c r="I42" s="184"/>
      <c r="J42" s="260" t="s">
        <v>144</v>
      </c>
      <c r="K42" s="258">
        <v>123</v>
      </c>
      <c r="L42" s="264">
        <v>363.43933088</v>
      </c>
      <c r="M42" s="266">
        <v>-1808.7224952199999</v>
      </c>
      <c r="N42" s="258">
        <v>-294.13198756999998</v>
      </c>
      <c r="O42" s="258">
        <f>'2.3 Foreninger nettokøb'!F43-'1.4 Udbytter'!O42</f>
        <v>7.1174513900000003</v>
      </c>
      <c r="P42" s="258">
        <f>'2.3 Foreninger nettokøb'!G43-'1.4 Udbytter'!P42</f>
        <v>-0.18656022</v>
      </c>
      <c r="Q42" s="258">
        <f>'2.3 Foreninger nettokøb'!H43-'1.4 Udbytter'!Q42</f>
        <v>22.948288590000001</v>
      </c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</row>
    <row r="43" spans="1:32" ht="13.5" x14ac:dyDescent="0.3">
      <c r="A43" s="157" t="s">
        <v>77</v>
      </c>
      <c r="B43" s="158">
        <v>28</v>
      </c>
      <c r="C43" s="158">
        <v>2478.4760283199998</v>
      </c>
      <c r="D43" s="159">
        <v>442.10169488000003</v>
      </c>
      <c r="E43" s="159">
        <v>373.53811784000004</v>
      </c>
      <c r="F43" s="159">
        <f>'1.2 Nettokøb område'!F44-'1.4 Udbytter'!F43</f>
        <v>-29.465942999999999</v>
      </c>
      <c r="G43" s="159">
        <f>'1.2 Nettokøb område'!G44-'1.4 Udbytter'!G43</f>
        <v>-1.9534</v>
      </c>
      <c r="H43" s="159">
        <f>'1.2 Nettokøb område'!H44-'1.4 Udbytter'!H43</f>
        <v>434.73415808000004</v>
      </c>
      <c r="I43" s="184"/>
      <c r="J43" s="260" t="s">
        <v>145</v>
      </c>
      <c r="K43" s="258">
        <v>-795</v>
      </c>
      <c r="L43" s="264">
        <v>-1570.7779024599599</v>
      </c>
      <c r="M43" s="266">
        <v>-1160.31651999</v>
      </c>
      <c r="N43" s="258">
        <v>-946.92047142000001</v>
      </c>
      <c r="O43" s="258">
        <f>'2.3 Foreninger nettokøb'!F44-'1.4 Udbytter'!O43</f>
        <v>27.427860389999999</v>
      </c>
      <c r="P43" s="258">
        <f>'2.3 Foreninger nettokøb'!G44-'1.4 Udbytter'!P43</f>
        <v>-25.54815494</v>
      </c>
      <c r="Q43" s="258">
        <f>'2.3 Foreninger nettokøb'!H44-'1.4 Udbytter'!Q43</f>
        <v>-938.95445254999993</v>
      </c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</row>
    <row r="44" spans="1:32" ht="13.5" x14ac:dyDescent="0.3">
      <c r="A44" s="157" t="s">
        <v>78</v>
      </c>
      <c r="B44" s="158">
        <v>113</v>
      </c>
      <c r="C44" s="158">
        <v>2631.6450710511831</v>
      </c>
      <c r="D44" s="159">
        <v>2439.6184416000001</v>
      </c>
      <c r="E44" s="159">
        <v>2125.5403767399998</v>
      </c>
      <c r="F44" s="159">
        <f>'1.2 Nettokøb område'!F45-'1.4 Udbytter'!F44</f>
        <v>-524.49882319999995</v>
      </c>
      <c r="G44" s="159">
        <f>'1.2 Nettokøb område'!G45-'1.4 Udbytter'!G44</f>
        <v>-232.79364889999999</v>
      </c>
      <c r="H44" s="159">
        <f>'1.2 Nettokøb område'!H45-'1.4 Udbytter'!H44</f>
        <v>-586.61052203999998</v>
      </c>
      <c r="I44" s="184"/>
      <c r="J44" s="260" t="s">
        <v>146</v>
      </c>
      <c r="K44" s="258">
        <v>2016</v>
      </c>
      <c r="L44" s="264">
        <v>2400.6273135678275</v>
      </c>
      <c r="M44" s="266">
        <v>502.15342021553602</v>
      </c>
      <c r="N44" s="258">
        <v>-755.46234399999992</v>
      </c>
      <c r="O44" s="258">
        <f>'2.3 Foreninger nettokøb'!F45-'1.4 Udbytter'!O44</f>
        <v>-128.385805</v>
      </c>
      <c r="P44" s="258">
        <f>'2.3 Foreninger nettokøb'!G45-'1.4 Udbytter'!P44</f>
        <v>398.89961799999998</v>
      </c>
      <c r="Q44" s="258">
        <f>'2.3 Foreninger nettokøb'!H45-'1.4 Udbytter'!Q44</f>
        <v>-443.58367199999998</v>
      </c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</row>
    <row r="45" spans="1:32" ht="13.5" x14ac:dyDescent="0.3">
      <c r="A45" s="170" t="s">
        <v>79</v>
      </c>
      <c r="B45" s="171">
        <v>-5</v>
      </c>
      <c r="C45" s="171">
        <v>-124.689829</v>
      </c>
      <c r="D45" s="172">
        <v>2021.994919</v>
      </c>
      <c r="E45" s="172">
        <v>55.511080999999997</v>
      </c>
      <c r="F45" s="159">
        <f>'1.2 Nettokøb område'!F46-'1.4 Udbytter'!F45</f>
        <v>0</v>
      </c>
      <c r="G45" s="159">
        <f>'1.2 Nettokøb område'!G46-'1.4 Udbytter'!G45</f>
        <v>0</v>
      </c>
      <c r="H45" s="159">
        <f>'1.2 Nettokøb område'!H46-'1.4 Udbytter'!H45</f>
        <v>0</v>
      </c>
      <c r="I45" s="184"/>
      <c r="J45" s="58" t="s">
        <v>159</v>
      </c>
      <c r="K45" s="270">
        <v>21134</v>
      </c>
      <c r="L45" s="270">
        <v>37654.924778040739</v>
      </c>
      <c r="M45" s="270">
        <v>8679.0160613279568</v>
      </c>
      <c r="N45" s="270">
        <v>25242.785013802892</v>
      </c>
      <c r="O45" s="270">
        <f>SUM(O3:O44)-O36</f>
        <v>6822.9034942226162</v>
      </c>
      <c r="P45" s="270">
        <f>SUM(P3:P44)-P36</f>
        <v>4410.3322341383082</v>
      </c>
      <c r="Q45" s="270">
        <f>SUM(Q3:Q44)-Q36</f>
        <v>55480.268893981513</v>
      </c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</row>
    <row r="46" spans="1:32" ht="13.5" x14ac:dyDescent="0.3">
      <c r="A46" s="173" t="s">
        <v>80</v>
      </c>
      <c r="B46" s="174">
        <v>21134</v>
      </c>
      <c r="C46" s="174">
        <v>37654.924778040739</v>
      </c>
      <c r="D46" s="175">
        <v>8679.0160613279659</v>
      </c>
      <c r="E46" s="175">
        <v>25242.739621802884</v>
      </c>
      <c r="F46" s="175">
        <f>F3+F22+F27+F34+F35+F36+F41+F42+F43+F44+F45</f>
        <v>6822.9034942226172</v>
      </c>
      <c r="G46" s="175">
        <f>G3+G22+G27+G34+G35+G36+G41+G42+G43+G44+G45</f>
        <v>4410.3322341383091</v>
      </c>
      <c r="H46" s="175">
        <f>H3+H22+H27+H34+H35+H36+H41+H42+H43+H44+H45</f>
        <v>55480.268893981505</v>
      </c>
      <c r="I46" s="319"/>
      <c r="J46" s="59" t="s">
        <v>160</v>
      </c>
      <c r="K46" s="60">
        <v>19059</v>
      </c>
      <c r="L46" s="60">
        <v>37233.924778040739</v>
      </c>
      <c r="M46" s="60">
        <v>8302.8841213279575</v>
      </c>
      <c r="N46" s="60">
        <v>24995.687859802892</v>
      </c>
      <c r="O46" s="60">
        <f>SUM(O3:O44)</f>
        <v>6809.9642262226162</v>
      </c>
      <c r="P46" s="60">
        <f>SUM(P3:P44)</f>
        <v>4377.9363701383081</v>
      </c>
      <c r="Q46" s="60">
        <f>SUM(Q3:Q44)</f>
        <v>55345.968772981512</v>
      </c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54"/>
    </row>
    <row r="47" spans="1:32" s="104" customFormat="1" x14ac:dyDescent="0.25">
      <c r="A47" s="213"/>
      <c r="B47" s="213"/>
      <c r="C47" s="213"/>
      <c r="D47" s="213"/>
      <c r="E47" s="213"/>
      <c r="F47" s="213"/>
      <c r="G47" s="213"/>
      <c r="H47" s="213"/>
      <c r="I47" s="213"/>
      <c r="J47" s="128" t="s">
        <v>161</v>
      </c>
      <c r="K47" s="128"/>
      <c r="L47" s="128"/>
      <c r="M47" s="128"/>
      <c r="N47" s="128"/>
      <c r="O47" s="128"/>
      <c r="P47" s="262"/>
      <c r="Q47" s="262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</row>
    <row r="48" spans="1:32" s="104" customFormat="1" x14ac:dyDescent="0.25">
      <c r="A48" s="213"/>
      <c r="B48" s="213"/>
      <c r="C48" s="213"/>
      <c r="D48" s="213"/>
      <c r="E48" s="130"/>
      <c r="F48" s="130"/>
      <c r="G48" s="130"/>
      <c r="H48" s="130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</row>
    <row r="49" spans="7:15" s="104" customFormat="1" x14ac:dyDescent="0.25">
      <c r="G49" s="213"/>
      <c r="H49" s="213"/>
      <c r="I49" s="213"/>
      <c r="J49" s="213"/>
      <c r="K49" s="213"/>
      <c r="L49" s="213"/>
      <c r="M49" s="213"/>
      <c r="N49" s="213"/>
      <c r="O49" s="130"/>
    </row>
    <row r="50" spans="7:15" s="104" customFormat="1" x14ac:dyDescent="0.25">
      <c r="G50" s="213"/>
      <c r="H50" s="213"/>
      <c r="I50" s="213"/>
      <c r="J50" s="213"/>
      <c r="K50" s="213"/>
      <c r="L50" s="213"/>
      <c r="M50" s="213"/>
      <c r="N50" s="213"/>
      <c r="O50" s="213"/>
    </row>
    <row r="51" spans="7:15" s="104" customFormat="1" x14ac:dyDescent="0.25">
      <c r="G51" s="213"/>
      <c r="H51" s="213"/>
      <c r="I51" s="213"/>
      <c r="J51" s="213"/>
      <c r="K51" s="213"/>
      <c r="L51" s="213"/>
      <c r="M51" s="213"/>
      <c r="N51" s="213"/>
      <c r="O51" s="213"/>
    </row>
    <row r="52" spans="7:15" s="104" customFormat="1" x14ac:dyDescent="0.25">
      <c r="G52" s="213"/>
      <c r="H52" s="213"/>
      <c r="I52" s="213"/>
      <c r="J52" s="213"/>
      <c r="K52" s="213"/>
      <c r="L52" s="213"/>
      <c r="M52" s="213"/>
      <c r="N52" s="213"/>
      <c r="O52" s="213"/>
    </row>
    <row r="53" spans="7:15" s="104" customFormat="1" x14ac:dyDescent="0.25">
      <c r="G53" s="136"/>
      <c r="H53" s="213"/>
      <c r="I53" s="213"/>
      <c r="J53" s="213"/>
      <c r="K53" s="213"/>
      <c r="L53" s="213"/>
      <c r="M53" s="213"/>
      <c r="N53" s="213"/>
      <c r="O53" s="213"/>
    </row>
    <row r="54" spans="7:15" s="104" customFormat="1" x14ac:dyDescent="0.25">
      <c r="G54" s="213"/>
      <c r="H54" s="213"/>
      <c r="I54" s="213"/>
      <c r="J54" s="213"/>
      <c r="K54" s="213"/>
      <c r="L54" s="213"/>
      <c r="M54" s="213"/>
      <c r="N54" s="213"/>
      <c r="O54" s="213"/>
    </row>
    <row r="55" spans="7:15" s="104" customFormat="1" x14ac:dyDescent="0.25">
      <c r="G55" s="213"/>
      <c r="H55" s="213"/>
      <c r="I55" s="213"/>
      <c r="J55" s="213"/>
      <c r="K55" s="213"/>
      <c r="L55" s="213"/>
      <c r="M55" s="213"/>
      <c r="N55" s="213"/>
      <c r="O55" s="213"/>
    </row>
    <row r="56" spans="7:15" s="104" customFormat="1" x14ac:dyDescent="0.25">
      <c r="G56" s="213"/>
      <c r="H56" s="213"/>
      <c r="I56" s="213"/>
      <c r="J56" s="213"/>
      <c r="K56" s="213"/>
      <c r="L56" s="213"/>
      <c r="M56" s="213"/>
      <c r="N56" s="213"/>
      <c r="O56" s="213"/>
    </row>
    <row r="57" spans="7:15" s="104" customFormat="1" x14ac:dyDescent="0.25">
      <c r="G57" s="213"/>
      <c r="H57" s="213"/>
      <c r="I57" s="213"/>
      <c r="J57" s="213"/>
      <c r="K57" s="213"/>
      <c r="L57" s="213"/>
      <c r="M57" s="213"/>
      <c r="N57" s="213"/>
      <c r="O57" s="213"/>
    </row>
    <row r="58" spans="7:15" s="104" customFormat="1" x14ac:dyDescent="0.25">
      <c r="G58" s="213"/>
      <c r="H58" s="213"/>
      <c r="I58" s="213"/>
      <c r="J58" s="213"/>
      <c r="K58" s="213"/>
      <c r="L58" s="213"/>
      <c r="M58" s="213"/>
      <c r="N58" s="213"/>
      <c r="O58" s="213"/>
    </row>
    <row r="59" spans="7:15" s="104" customFormat="1" x14ac:dyDescent="0.25">
      <c r="G59" s="213"/>
      <c r="H59" s="213"/>
      <c r="I59" s="213"/>
      <c r="J59" s="213"/>
      <c r="K59" s="213"/>
      <c r="L59" s="213"/>
      <c r="M59" s="213"/>
      <c r="N59" s="213"/>
      <c r="O59" s="213"/>
    </row>
    <row r="60" spans="7:15" s="104" customFormat="1" x14ac:dyDescent="0.25">
      <c r="G60" s="213"/>
      <c r="H60" s="213"/>
      <c r="I60" s="213"/>
      <c r="J60" s="213"/>
      <c r="K60" s="213"/>
      <c r="L60" s="213"/>
      <c r="M60" s="213"/>
      <c r="N60" s="213"/>
      <c r="O60" s="213"/>
    </row>
    <row r="61" spans="7:15" s="104" customFormat="1" x14ac:dyDescent="0.25">
      <c r="G61" s="213"/>
      <c r="H61" s="213"/>
      <c r="I61" s="213"/>
      <c r="J61" s="213"/>
      <c r="K61" s="213"/>
      <c r="L61" s="213"/>
      <c r="M61" s="213"/>
      <c r="N61" s="213"/>
      <c r="O61" s="213"/>
    </row>
    <row r="62" spans="7:15" s="104" customFormat="1" x14ac:dyDescent="0.25">
      <c r="G62" s="213"/>
      <c r="H62" s="213"/>
      <c r="I62" s="213"/>
      <c r="J62" s="213"/>
      <c r="K62" s="213"/>
      <c r="L62" s="213"/>
      <c r="M62" s="213"/>
      <c r="N62" s="213"/>
      <c r="O62" s="213"/>
    </row>
    <row r="63" spans="7:15" s="104" customFormat="1" x14ac:dyDescent="0.25">
      <c r="G63" s="213"/>
      <c r="H63" s="213"/>
      <c r="I63" s="213"/>
      <c r="J63" s="213"/>
      <c r="K63" s="213"/>
      <c r="L63" s="213"/>
      <c r="M63" s="213"/>
      <c r="N63" s="213"/>
      <c r="O63" s="213"/>
    </row>
    <row r="64" spans="7:15" s="104" customFormat="1" x14ac:dyDescent="0.25">
      <c r="G64" s="213"/>
      <c r="H64" s="213"/>
      <c r="I64" s="213"/>
      <c r="J64" s="213"/>
      <c r="K64" s="213"/>
      <c r="L64" s="213"/>
      <c r="M64" s="213"/>
      <c r="N64" s="213"/>
      <c r="O64" s="213"/>
    </row>
    <row r="65" s="104" customFormat="1" x14ac:dyDescent="0.25"/>
    <row r="66" s="104" customFormat="1" x14ac:dyDescent="0.25"/>
    <row r="67" s="104" customFormat="1" x14ac:dyDescent="0.25"/>
    <row r="68" s="104" customFormat="1" x14ac:dyDescent="0.25"/>
    <row r="69" s="104" customFormat="1" x14ac:dyDescent="0.25"/>
    <row r="70" s="104" customFormat="1" x14ac:dyDescent="0.25"/>
    <row r="71" s="104" customFormat="1" x14ac:dyDescent="0.25"/>
    <row r="72" s="104" customFormat="1" x14ac:dyDescent="0.25"/>
    <row r="73" s="104" customFormat="1" x14ac:dyDescent="0.25"/>
    <row r="74" s="104" customFormat="1" x14ac:dyDescent="0.25"/>
    <row r="75" s="104" customFormat="1" x14ac:dyDescent="0.25"/>
    <row r="76" s="104" customFormat="1" x14ac:dyDescent="0.25"/>
    <row r="77" s="104" customFormat="1" x14ac:dyDescent="0.25"/>
    <row r="78" s="104" customFormat="1" x14ac:dyDescent="0.25"/>
    <row r="79" s="104" customFormat="1" x14ac:dyDescent="0.25"/>
    <row r="80" s="104" customFormat="1" x14ac:dyDescent="0.25"/>
    <row r="81" spans="9:17" s="104" customFormat="1" x14ac:dyDescent="0.25">
      <c r="I81" s="213"/>
      <c r="J81" s="213"/>
      <c r="K81" s="213"/>
      <c r="L81" s="213"/>
      <c r="M81" s="213"/>
      <c r="N81" s="213"/>
      <c r="O81" s="213"/>
      <c r="P81" s="213"/>
      <c r="Q81" s="213"/>
    </row>
    <row r="82" spans="9:17" s="104" customFormat="1" x14ac:dyDescent="0.25">
      <c r="I82" s="213"/>
      <c r="J82" s="213"/>
      <c r="K82" s="213"/>
      <c r="L82" s="213"/>
      <c r="M82" s="213"/>
      <c r="N82" s="213"/>
      <c r="O82" s="213"/>
      <c r="P82" s="213"/>
      <c r="Q82" s="213"/>
    </row>
    <row r="83" spans="9:17" s="104" customFormat="1" x14ac:dyDescent="0.25">
      <c r="I83" s="213"/>
      <c r="J83" s="213"/>
      <c r="K83" s="213"/>
      <c r="L83" s="213"/>
      <c r="M83" s="213"/>
      <c r="N83" s="213"/>
      <c r="O83" s="213"/>
      <c r="P83" s="213"/>
      <c r="Q83" s="213"/>
    </row>
    <row r="84" spans="9:17" s="104" customFormat="1" x14ac:dyDescent="0.25">
      <c r="I84" s="213"/>
      <c r="J84" s="213"/>
      <c r="K84" s="213"/>
      <c r="L84" s="213"/>
      <c r="M84" s="213"/>
      <c r="N84" s="213"/>
      <c r="O84" s="213"/>
      <c r="P84" s="213"/>
      <c r="Q84" s="213"/>
    </row>
    <row r="85" spans="9:17" s="104" customFormat="1" x14ac:dyDescent="0.25">
      <c r="I85" s="213"/>
      <c r="J85" s="213"/>
      <c r="K85" s="213"/>
      <c r="L85" s="213"/>
      <c r="M85" s="213"/>
      <c r="N85" s="213"/>
      <c r="O85" s="213"/>
      <c r="P85" s="213"/>
      <c r="Q85" s="213"/>
    </row>
    <row r="86" spans="9:17" x14ac:dyDescent="0.25">
      <c r="I86" s="132"/>
      <c r="J86" s="213"/>
      <c r="K86" s="213"/>
      <c r="L86" s="213"/>
      <c r="M86" s="213"/>
      <c r="N86" s="213"/>
      <c r="O86" s="213"/>
      <c r="P86" s="213"/>
      <c r="Q86" s="213"/>
    </row>
    <row r="87" spans="9:17" x14ac:dyDescent="0.25">
      <c r="I87" s="132"/>
      <c r="J87" s="213"/>
      <c r="K87" s="133"/>
      <c r="L87" s="133"/>
      <c r="M87" s="133"/>
      <c r="N87" s="133"/>
      <c r="O87" s="213"/>
      <c r="P87" s="262"/>
      <c r="Q87" s="262"/>
    </row>
    <row r="88" spans="9:17" x14ac:dyDescent="0.25">
      <c r="I88" s="132"/>
      <c r="J88" s="213"/>
      <c r="K88" s="133"/>
      <c r="L88" s="133"/>
      <c r="M88" s="133"/>
      <c r="N88" s="133"/>
      <c r="O88" s="213"/>
      <c r="P88" s="262"/>
      <c r="Q88" s="262"/>
    </row>
    <row r="89" spans="9:17" x14ac:dyDescent="0.25">
      <c r="I89" s="132"/>
      <c r="J89" s="213"/>
      <c r="K89" s="133"/>
      <c r="L89" s="133"/>
      <c r="M89" s="133"/>
      <c r="N89" s="133"/>
      <c r="O89" s="213"/>
      <c r="P89" s="262"/>
      <c r="Q89" s="262"/>
    </row>
    <row r="90" spans="9:17" x14ac:dyDescent="0.25">
      <c r="I90" s="132"/>
      <c r="J90" s="213"/>
      <c r="K90" s="133"/>
      <c r="L90" s="133"/>
      <c r="M90" s="133"/>
      <c r="N90" s="133"/>
      <c r="O90" s="213"/>
      <c r="P90" s="262"/>
      <c r="Q90" s="262"/>
    </row>
    <row r="91" spans="9:17" x14ac:dyDescent="0.25">
      <c r="I91" s="132"/>
      <c r="J91" s="213"/>
      <c r="K91" s="133"/>
      <c r="L91" s="133"/>
      <c r="M91" s="133"/>
      <c r="N91" s="133"/>
      <c r="O91" s="213"/>
      <c r="P91" s="262"/>
      <c r="Q91" s="262"/>
    </row>
    <row r="92" spans="9:17" x14ac:dyDescent="0.25">
      <c r="I92" s="132"/>
      <c r="J92" s="213"/>
      <c r="K92" s="133"/>
      <c r="L92" s="133"/>
      <c r="M92" s="133"/>
      <c r="N92" s="133"/>
      <c r="O92" s="213"/>
      <c r="P92" s="262"/>
      <c r="Q92" s="262"/>
    </row>
    <row r="93" spans="9:17" x14ac:dyDescent="0.25">
      <c r="I93" s="132"/>
      <c r="J93" s="213"/>
      <c r="K93" s="133"/>
      <c r="L93" s="133"/>
      <c r="M93" s="133"/>
      <c r="N93" s="133"/>
      <c r="O93" s="213"/>
      <c r="P93" s="262"/>
      <c r="Q93" s="262"/>
    </row>
    <row r="94" spans="9:17" x14ac:dyDescent="0.25">
      <c r="I94" s="132"/>
      <c r="J94" s="213"/>
      <c r="K94" s="133"/>
      <c r="L94" s="133"/>
      <c r="M94" s="133"/>
      <c r="N94" s="133"/>
      <c r="O94" s="213"/>
      <c r="P94" s="262"/>
      <c r="Q94" s="262"/>
    </row>
    <row r="95" spans="9:17" x14ac:dyDescent="0.25">
      <c r="I95" s="132"/>
      <c r="J95" s="213"/>
      <c r="K95" s="133"/>
      <c r="L95" s="133"/>
      <c r="M95" s="133"/>
      <c r="N95" s="133"/>
      <c r="O95" s="213"/>
      <c r="P95" s="262"/>
      <c r="Q95" s="262"/>
    </row>
    <row r="96" spans="9:17" x14ac:dyDescent="0.25">
      <c r="I96" s="132"/>
      <c r="J96" s="213"/>
      <c r="K96" s="133"/>
      <c r="L96" s="133"/>
      <c r="M96" s="133"/>
      <c r="N96" s="133"/>
      <c r="O96" s="213"/>
      <c r="P96" s="262"/>
      <c r="Q96" s="262"/>
    </row>
    <row r="97" spans="9:15" x14ac:dyDescent="0.25">
      <c r="I97" s="132"/>
      <c r="J97" s="213"/>
      <c r="K97" s="133"/>
      <c r="L97" s="133"/>
      <c r="M97" s="133"/>
      <c r="N97" s="133"/>
      <c r="O97" s="213"/>
    </row>
    <row r="98" spans="9:15" x14ac:dyDescent="0.25">
      <c r="I98" s="81"/>
      <c r="J98" s="213"/>
      <c r="K98" s="133"/>
      <c r="L98" s="133"/>
      <c r="M98" s="133"/>
      <c r="N98" s="133"/>
      <c r="O98" s="213"/>
    </row>
    <row r="99" spans="9:15" x14ac:dyDescent="0.25">
      <c r="I99" s="81"/>
      <c r="J99" s="275"/>
      <c r="K99" s="27"/>
      <c r="L99" s="27"/>
      <c r="M99" s="27"/>
      <c r="N99" s="27"/>
      <c r="O99" s="275"/>
    </row>
    <row r="100" spans="9:15" x14ac:dyDescent="0.25">
      <c r="I100" s="81"/>
      <c r="J100" s="275"/>
      <c r="K100" s="27"/>
      <c r="L100" s="27"/>
      <c r="M100" s="27"/>
      <c r="N100" s="27"/>
      <c r="O100" s="275"/>
    </row>
    <row r="101" spans="9:15" x14ac:dyDescent="0.25">
      <c r="I101" s="81"/>
      <c r="J101" s="275"/>
      <c r="K101" s="27"/>
      <c r="L101" s="27"/>
      <c r="M101" s="27"/>
      <c r="N101" s="27"/>
      <c r="O101" s="275"/>
    </row>
    <row r="102" spans="9:15" x14ac:dyDescent="0.25">
      <c r="I102" s="81"/>
      <c r="J102" s="275"/>
      <c r="K102" s="27"/>
      <c r="L102" s="27"/>
      <c r="M102" s="27"/>
      <c r="N102" s="27"/>
      <c r="O102" s="275"/>
    </row>
    <row r="103" spans="9:15" x14ac:dyDescent="0.25">
      <c r="I103" s="81"/>
      <c r="J103" s="275"/>
      <c r="K103" s="27"/>
      <c r="L103" s="27"/>
      <c r="M103" s="27"/>
      <c r="N103" s="27"/>
      <c r="O103" s="275"/>
    </row>
    <row r="104" spans="9:15" x14ac:dyDescent="0.25">
      <c r="I104" s="81"/>
      <c r="J104" s="275"/>
      <c r="K104" s="27"/>
      <c r="L104" s="27"/>
      <c r="M104" s="27"/>
      <c r="N104" s="27"/>
      <c r="O104" s="275"/>
    </row>
    <row r="105" spans="9:15" x14ac:dyDescent="0.25">
      <c r="I105" s="81"/>
      <c r="J105" s="275"/>
      <c r="K105" s="27"/>
      <c r="L105" s="27"/>
      <c r="M105" s="27"/>
      <c r="N105" s="27"/>
      <c r="O105" s="275"/>
    </row>
    <row r="106" spans="9:15" x14ac:dyDescent="0.25">
      <c r="I106" s="81"/>
      <c r="J106" s="275"/>
      <c r="K106" s="27"/>
      <c r="L106" s="27"/>
      <c r="M106" s="27"/>
      <c r="N106" s="27"/>
      <c r="O106" s="275"/>
    </row>
    <row r="107" spans="9:15" x14ac:dyDescent="0.25">
      <c r="I107" s="81"/>
      <c r="J107" s="275"/>
      <c r="K107" s="27"/>
      <c r="L107" s="27"/>
      <c r="M107" s="27"/>
      <c r="N107" s="27"/>
      <c r="O107" s="275"/>
    </row>
    <row r="108" spans="9:15" x14ac:dyDescent="0.25">
      <c r="I108" s="81"/>
      <c r="J108" s="275"/>
      <c r="K108" s="27"/>
      <c r="L108" s="27"/>
      <c r="M108" s="27"/>
      <c r="N108" s="27"/>
      <c r="O108" s="275"/>
    </row>
    <row r="109" spans="9:15" x14ac:dyDescent="0.25">
      <c r="I109" s="81"/>
      <c r="J109" s="275"/>
      <c r="K109" s="27"/>
      <c r="L109" s="27"/>
      <c r="M109" s="27"/>
      <c r="N109" s="27"/>
      <c r="O109" s="275"/>
    </row>
    <row r="110" spans="9:15" x14ac:dyDescent="0.25">
      <c r="I110" s="81"/>
      <c r="J110" s="275"/>
      <c r="K110" s="27"/>
      <c r="L110" s="27"/>
      <c r="M110" s="27"/>
      <c r="N110" s="27"/>
      <c r="O110" s="275"/>
    </row>
    <row r="111" spans="9:15" x14ac:dyDescent="0.25">
      <c r="I111" s="81"/>
      <c r="J111" s="275"/>
      <c r="K111" s="27"/>
      <c r="L111" s="27"/>
      <c r="M111" s="27"/>
      <c r="N111" s="27"/>
      <c r="O111" s="275"/>
    </row>
    <row r="112" spans="9:15" x14ac:dyDescent="0.25">
      <c r="I112" s="81"/>
      <c r="J112" s="275"/>
      <c r="K112" s="27"/>
      <c r="L112" s="27"/>
      <c r="M112" s="27"/>
      <c r="N112" s="27"/>
      <c r="O112" s="275"/>
    </row>
    <row r="113" spans="9:15" x14ac:dyDescent="0.25">
      <c r="I113" s="81"/>
      <c r="J113" s="275"/>
      <c r="K113" s="27"/>
      <c r="L113" s="27"/>
      <c r="M113" s="27"/>
      <c r="N113" s="27"/>
      <c r="O113" s="275"/>
    </row>
    <row r="114" spans="9:15" x14ac:dyDescent="0.25">
      <c r="I114" s="81"/>
      <c r="J114" s="275"/>
      <c r="K114" s="27"/>
      <c r="L114" s="27"/>
      <c r="M114" s="27"/>
      <c r="N114" s="27"/>
      <c r="O114" s="275"/>
    </row>
    <row r="115" spans="9:15" x14ac:dyDescent="0.25">
      <c r="I115" s="81"/>
      <c r="J115" s="275"/>
      <c r="K115" s="27"/>
      <c r="L115" s="27"/>
      <c r="M115" s="27"/>
      <c r="N115" s="27"/>
      <c r="O115" s="275"/>
    </row>
    <row r="116" spans="9:15" x14ac:dyDescent="0.25">
      <c r="I116" s="81"/>
      <c r="J116" s="275"/>
      <c r="K116" s="27"/>
      <c r="L116" s="27"/>
      <c r="M116" s="27"/>
      <c r="N116" s="27"/>
      <c r="O116" s="275"/>
    </row>
    <row r="117" spans="9:15" x14ac:dyDescent="0.25">
      <c r="I117" s="254"/>
      <c r="J117" s="275"/>
      <c r="K117" s="27"/>
      <c r="L117" s="27"/>
      <c r="M117" s="27"/>
      <c r="N117" s="27"/>
      <c r="O117" s="275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L96"/>
  <sheetViews>
    <sheetView showGridLines="0" zoomScale="70" zoomScaleNormal="70" workbookViewId="0">
      <pane xSplit="1" topLeftCell="B1" activePane="topRight" state="frozen"/>
      <selection pane="topRight" activeCell="D15" sqref="D15"/>
    </sheetView>
  </sheetViews>
  <sheetFormatPr defaultColWidth="11.453125" defaultRowHeight="13.5" x14ac:dyDescent="0.3"/>
  <cols>
    <col min="1" max="1" width="47.54296875" style="6" customWidth="1"/>
    <col min="2" max="2" width="13.453125" style="6" customWidth="1"/>
    <col min="3" max="3" width="12.7265625" style="6" customWidth="1"/>
    <col min="4" max="5" width="12.26953125" style="6" customWidth="1"/>
    <col min="6" max="6" width="12.26953125" style="322" customWidth="1"/>
    <col min="7" max="7" width="13.26953125" style="322" customWidth="1"/>
    <col min="8" max="8" width="12.7265625" style="6" bestFit="1" customWidth="1"/>
    <col min="9" max="9" width="12.26953125" style="197" bestFit="1" customWidth="1"/>
    <col min="10" max="10" width="12.26953125" style="334" customWidth="1"/>
    <col min="11" max="11" width="12.54296875" style="322" bestFit="1" customWidth="1"/>
    <col min="12" max="12" width="15.7265625" style="125" customWidth="1"/>
    <col min="13" max="16384" width="11.453125" style="6"/>
  </cols>
  <sheetData>
    <row r="1" spans="1:12" ht="32.25" customHeight="1" x14ac:dyDescent="0.3">
      <c r="A1" s="203" t="s">
        <v>162</v>
      </c>
      <c r="B1" s="202"/>
      <c r="C1" s="202"/>
      <c r="D1" s="202"/>
      <c r="E1" s="202"/>
      <c r="F1" s="220"/>
      <c r="G1" s="338"/>
      <c r="H1" s="202"/>
      <c r="I1" s="202"/>
      <c r="J1" s="220"/>
      <c r="K1" s="220"/>
      <c r="L1" s="265"/>
    </row>
    <row r="2" spans="1:12" ht="21.75" customHeight="1" x14ac:dyDescent="0.3">
      <c r="A2" s="228" t="s">
        <v>33</v>
      </c>
      <c r="B2" s="228"/>
      <c r="C2" s="228"/>
      <c r="D2" s="228"/>
      <c r="E2" s="228"/>
      <c r="F2" s="339"/>
      <c r="G2" s="340"/>
      <c r="H2" s="202" t="s">
        <v>34</v>
      </c>
      <c r="I2" s="202"/>
      <c r="J2" s="220"/>
      <c r="K2" s="220"/>
      <c r="L2" s="265"/>
    </row>
    <row r="3" spans="1:12" ht="27" x14ac:dyDescent="0.3">
      <c r="A3" s="204" t="s">
        <v>163</v>
      </c>
      <c r="B3" s="205">
        <v>2016</v>
      </c>
      <c r="C3" s="205">
        <v>2017</v>
      </c>
      <c r="D3" s="205">
        <v>2018</v>
      </c>
      <c r="E3" s="205">
        <v>2019</v>
      </c>
      <c r="F3" s="323" t="s">
        <v>36</v>
      </c>
      <c r="G3" s="323" t="s">
        <v>220</v>
      </c>
      <c r="H3" s="206">
        <v>2018</v>
      </c>
      <c r="I3" s="229">
        <v>2019</v>
      </c>
      <c r="J3" s="323" t="s">
        <v>36</v>
      </c>
      <c r="K3" s="323" t="s">
        <v>220</v>
      </c>
      <c r="L3" s="265"/>
    </row>
    <row r="4" spans="1:12" s="7" customFormat="1" ht="14.25" customHeight="1" x14ac:dyDescent="0.3">
      <c r="A4" s="256" t="s">
        <v>105</v>
      </c>
      <c r="B4" s="261"/>
      <c r="C4" s="261">
        <v>494.38923069999998</v>
      </c>
      <c r="D4" s="261">
        <v>720.252748</v>
      </c>
      <c r="E4" s="261">
        <v>1122.0888910000001</v>
      </c>
      <c r="F4" s="321">
        <v>1594.8558410000001</v>
      </c>
      <c r="G4" s="321">
        <v>1625.7002769999999</v>
      </c>
      <c r="H4" s="185">
        <v>719.73779969999998</v>
      </c>
      <c r="I4" s="230">
        <v>1122.0888910000001</v>
      </c>
      <c r="J4" s="321">
        <v>1594.8558409</v>
      </c>
      <c r="K4" s="321">
        <v>1625.7002768</v>
      </c>
      <c r="L4" s="265"/>
    </row>
    <row r="5" spans="1:12" s="7" customFormat="1" ht="14.25" customHeight="1" x14ac:dyDescent="0.3">
      <c r="A5" s="271" t="s">
        <v>106</v>
      </c>
      <c r="B5" s="295">
        <v>3775.1032083659802</v>
      </c>
      <c r="C5" s="295">
        <v>3963.82142506838</v>
      </c>
      <c r="D5" s="295">
        <v>3693.1400650303603</v>
      </c>
      <c r="E5" s="295">
        <v>4037.9348037999998</v>
      </c>
      <c r="F5" s="321">
        <v>4547.5415153000004</v>
      </c>
      <c r="G5" s="321">
        <v>4479.6099697999998</v>
      </c>
      <c r="H5" s="307">
        <v>3533.9068631</v>
      </c>
      <c r="I5" s="259">
        <v>3868.6346408475679</v>
      </c>
      <c r="J5" s="321">
        <v>4371.6790533166768</v>
      </c>
      <c r="K5" s="321">
        <v>4302.1933593942213</v>
      </c>
      <c r="L5" s="265"/>
    </row>
    <row r="6" spans="1:12" s="7" customFormat="1" x14ac:dyDescent="0.3">
      <c r="A6" s="271" t="s">
        <v>107</v>
      </c>
      <c r="B6" s="295">
        <v>856.86467860000005</v>
      </c>
      <c r="C6" s="295">
        <v>937.56976679999991</v>
      </c>
      <c r="D6" s="295">
        <v>736.22973737999996</v>
      </c>
      <c r="E6" s="295"/>
      <c r="F6" s="321"/>
      <c r="G6" s="321"/>
      <c r="H6" s="307">
        <v>736.22973737999996</v>
      </c>
      <c r="I6" s="259"/>
      <c r="J6" s="321"/>
      <c r="K6" s="321"/>
      <c r="L6" s="265"/>
    </row>
    <row r="7" spans="1:12" s="7" customFormat="1" x14ac:dyDescent="0.3">
      <c r="A7" s="271" t="s">
        <v>164</v>
      </c>
      <c r="B7" s="295"/>
      <c r="C7" s="295"/>
      <c r="D7" s="295"/>
      <c r="E7" s="295"/>
      <c r="F7" s="321"/>
      <c r="G7" s="321"/>
      <c r="H7" s="307"/>
      <c r="I7" s="259"/>
      <c r="J7" s="321"/>
      <c r="K7" s="321"/>
      <c r="L7" s="265"/>
    </row>
    <row r="8" spans="1:12" s="322" customFormat="1" x14ac:dyDescent="0.3">
      <c r="A8" s="320" t="s">
        <v>108</v>
      </c>
      <c r="B8" s="321">
        <v>113389.87167559998</v>
      </c>
      <c r="C8" s="321">
        <v>126878.08244993414</v>
      </c>
      <c r="D8" s="321">
        <v>75430.189861412262</v>
      </c>
      <c r="E8" s="321">
        <v>96093.311894693004</v>
      </c>
      <c r="F8" s="321">
        <v>109754.300854952</v>
      </c>
      <c r="G8" s="321">
        <v>112539.01527028299</v>
      </c>
      <c r="H8" s="307">
        <v>71987.99807746381</v>
      </c>
      <c r="I8" s="259">
        <v>86163.438328408622</v>
      </c>
      <c r="J8" s="321">
        <v>96078.092371626524</v>
      </c>
      <c r="K8" s="321">
        <v>98393.758975300341</v>
      </c>
    </row>
    <row r="9" spans="1:12" x14ac:dyDescent="0.3">
      <c r="A9" s="284" t="s">
        <v>109</v>
      </c>
      <c r="B9" s="101">
        <v>562.28167299999996</v>
      </c>
      <c r="C9" s="101">
        <v>587.75667891800003</v>
      </c>
      <c r="D9" s="101">
        <v>367.13232267000001</v>
      </c>
      <c r="E9" s="101">
        <v>836.11809817000005</v>
      </c>
      <c r="F9" s="321">
        <v>1194.0325845</v>
      </c>
      <c r="G9" s="321">
        <v>1204.8130787</v>
      </c>
      <c r="H9" s="187">
        <v>367.13232319999997</v>
      </c>
      <c r="I9" s="232">
        <v>836.11809817000005</v>
      </c>
      <c r="J9" s="321">
        <v>1194.03258443</v>
      </c>
      <c r="K9" s="321">
        <v>1204.8130787299999</v>
      </c>
      <c r="L9" s="265"/>
    </row>
    <row r="10" spans="1:12" x14ac:dyDescent="0.3">
      <c r="A10" s="52" t="s">
        <v>110</v>
      </c>
      <c r="B10" s="91">
        <v>2705.4907136500001</v>
      </c>
      <c r="C10" s="91">
        <v>4087.429529</v>
      </c>
      <c r="D10" s="91">
        <v>5108.2578966000001</v>
      </c>
      <c r="E10" s="91">
        <v>9789.219411</v>
      </c>
      <c r="F10" s="321">
        <v>11610.980333</v>
      </c>
      <c r="G10" s="321">
        <v>12058.440078</v>
      </c>
      <c r="H10" s="188">
        <v>5108.2578978000001</v>
      </c>
      <c r="I10" s="233">
        <v>9789.219411</v>
      </c>
      <c r="J10" s="321">
        <v>11610.980332429999</v>
      </c>
      <c r="K10" s="321">
        <v>12058.44007828</v>
      </c>
      <c r="L10" s="265"/>
    </row>
    <row r="11" spans="1:12" x14ac:dyDescent="0.3">
      <c r="A11" s="271" t="s">
        <v>111</v>
      </c>
      <c r="B11" s="295">
        <v>7860.59308014</v>
      </c>
      <c r="C11" s="295">
        <v>7088.9805865899998</v>
      </c>
      <c r="D11" s="295">
        <v>6192.21750892</v>
      </c>
      <c r="E11" s="295">
        <v>7269.6302553799997</v>
      </c>
      <c r="F11" s="321">
        <v>7870.54243391</v>
      </c>
      <c r="G11" s="321">
        <v>8172.53457213</v>
      </c>
      <c r="H11" s="307">
        <v>6192.21750892</v>
      </c>
      <c r="I11" s="259">
        <v>7269.6302553799997</v>
      </c>
      <c r="J11" s="321">
        <v>7870.54243391</v>
      </c>
      <c r="K11" s="321">
        <v>8172.53457213</v>
      </c>
      <c r="L11" s="265"/>
    </row>
    <row r="12" spans="1:12" s="7" customFormat="1" ht="13.5" customHeight="1" x14ac:dyDescent="0.3">
      <c r="A12" s="256" t="s">
        <v>112</v>
      </c>
      <c r="B12" s="261">
        <v>441084.20999658824</v>
      </c>
      <c r="C12" s="261">
        <v>479970.96508883248</v>
      </c>
      <c r="D12" s="261">
        <v>438053.75002589403</v>
      </c>
      <c r="E12" s="261">
        <v>483652.91820091102</v>
      </c>
      <c r="F12" s="321">
        <v>469147.69309782842</v>
      </c>
      <c r="G12" s="321">
        <v>476807.26579495479</v>
      </c>
      <c r="H12" s="185">
        <v>425819.14539000636</v>
      </c>
      <c r="I12" s="230">
        <v>468716.38319550222</v>
      </c>
      <c r="J12" s="321">
        <v>454716.23611034144</v>
      </c>
      <c r="K12" s="321">
        <v>462515.90017804009</v>
      </c>
      <c r="L12" s="265"/>
    </row>
    <row r="13" spans="1:12" x14ac:dyDescent="0.3">
      <c r="A13" s="271" t="s">
        <v>113</v>
      </c>
      <c r="B13" s="295">
        <v>0</v>
      </c>
      <c r="C13" s="295">
        <v>155.042338</v>
      </c>
      <c r="D13" s="295">
        <v>206.74749700000001</v>
      </c>
      <c r="E13" s="295">
        <v>259.94641899999999</v>
      </c>
      <c r="F13" s="321">
        <v>315.90071499999999</v>
      </c>
      <c r="G13" s="321">
        <v>330.07399800000002</v>
      </c>
      <c r="H13" s="307">
        <v>206.74749700000001</v>
      </c>
      <c r="I13" s="259">
        <v>259.94641899999999</v>
      </c>
      <c r="J13" s="321">
        <v>315.90071499999999</v>
      </c>
      <c r="K13" s="321">
        <v>330.07399800000002</v>
      </c>
      <c r="L13" s="265"/>
    </row>
    <row r="14" spans="1:12" x14ac:dyDescent="0.3">
      <c r="A14" s="271" t="s">
        <v>114</v>
      </c>
      <c r="B14" s="295">
        <v>21138.819168000002</v>
      </c>
      <c r="C14" s="295">
        <v>28978.830571999999</v>
      </c>
      <c r="D14" s="295">
        <v>28946.032285000001</v>
      </c>
      <c r="E14" s="295">
        <v>43101.828356999999</v>
      </c>
      <c r="F14" s="321">
        <v>52984.896258000001</v>
      </c>
      <c r="G14" s="321">
        <v>51234.037191000003</v>
      </c>
      <c r="H14" s="307">
        <v>17852.351137170001</v>
      </c>
      <c r="I14" s="259">
        <v>26896.042863320003</v>
      </c>
      <c r="J14" s="321">
        <v>34707.809005230003</v>
      </c>
      <c r="K14" s="321">
        <v>32584.171811640001</v>
      </c>
      <c r="L14" s="265"/>
    </row>
    <row r="15" spans="1:12" x14ac:dyDescent="0.3">
      <c r="A15" s="271" t="s">
        <v>115</v>
      </c>
      <c r="B15" s="295">
        <v>1727.9492680000001</v>
      </c>
      <c r="C15" s="295">
        <v>2260.1639559999999</v>
      </c>
      <c r="D15" s="295">
        <v>1446.9296899999999</v>
      </c>
      <c r="E15" s="295">
        <v>1247.3796090000001</v>
      </c>
      <c r="F15" s="321">
        <v>1189.43523</v>
      </c>
      <c r="G15" s="321">
        <v>1301.4253759999999</v>
      </c>
      <c r="H15" s="307">
        <v>1446.9296899999999</v>
      </c>
      <c r="I15" s="259">
        <v>1247.3796090000001</v>
      </c>
      <c r="J15" s="321">
        <v>1189.43523</v>
      </c>
      <c r="K15" s="321">
        <v>1301.4253759999999</v>
      </c>
      <c r="L15" s="265"/>
    </row>
    <row r="16" spans="1:12" x14ac:dyDescent="0.3">
      <c r="A16" s="283" t="s">
        <v>116</v>
      </c>
      <c r="B16" s="295">
        <v>213.55742799999999</v>
      </c>
      <c r="C16" s="295">
        <v>285.31678599999998</v>
      </c>
      <c r="D16" s="295">
        <v>247.86173600000001</v>
      </c>
      <c r="E16" s="295">
        <v>257.134837</v>
      </c>
      <c r="F16" s="321">
        <v>138.08055999999999</v>
      </c>
      <c r="G16" s="321">
        <v>142.67853299999999</v>
      </c>
      <c r="H16" s="307">
        <v>247.86173600000001</v>
      </c>
      <c r="I16" s="259">
        <v>257.134837</v>
      </c>
      <c r="J16" s="321">
        <v>138.08055999999999</v>
      </c>
      <c r="K16" s="321">
        <v>142.67853299999999</v>
      </c>
      <c r="L16" s="265"/>
    </row>
    <row r="17" spans="1:12" x14ac:dyDescent="0.3">
      <c r="A17" s="271" t="s">
        <v>117</v>
      </c>
      <c r="B17" s="295">
        <v>10876.172352</v>
      </c>
      <c r="C17" s="295">
        <v>13538.134747</v>
      </c>
      <c r="D17" s="295">
        <v>13221.313563</v>
      </c>
      <c r="E17" s="295">
        <v>14823.887919999999</v>
      </c>
      <c r="F17" s="321">
        <v>15876.360988</v>
      </c>
      <c r="G17" s="321">
        <v>16756.922434</v>
      </c>
      <c r="H17" s="307">
        <v>12129.521397889999</v>
      </c>
      <c r="I17" s="259">
        <v>13449.580205280001</v>
      </c>
      <c r="J17" s="321">
        <v>14275.753200609999</v>
      </c>
      <c r="K17" s="321">
        <v>15061.1417234</v>
      </c>
      <c r="L17" s="265"/>
    </row>
    <row r="18" spans="1:12" x14ac:dyDescent="0.3">
      <c r="A18" s="271" t="s">
        <v>118</v>
      </c>
      <c r="B18" s="295">
        <v>2334.3868504315028</v>
      </c>
      <c r="C18" s="295">
        <v>2580.3748124700764</v>
      </c>
      <c r="D18" s="295">
        <v>3022.6026318420832</v>
      </c>
      <c r="E18" s="295">
        <v>2661.7159288072576</v>
      </c>
      <c r="F18" s="321">
        <v>2287.3897774699999</v>
      </c>
      <c r="G18" s="321">
        <v>2207.2095812699999</v>
      </c>
      <c r="H18" s="307">
        <v>2917.6663296526567</v>
      </c>
      <c r="I18" s="259">
        <v>2457.3090267346233</v>
      </c>
      <c r="J18" s="321">
        <v>2108.7805064899999</v>
      </c>
      <c r="K18" s="321">
        <v>2025.9261427900001</v>
      </c>
      <c r="L18" s="265"/>
    </row>
    <row r="19" spans="1:12" x14ac:dyDescent="0.3">
      <c r="A19" s="271" t="s">
        <v>119</v>
      </c>
      <c r="B19" s="295">
        <v>510.835734</v>
      </c>
      <c r="C19" s="295">
        <v>1113.6415300000001</v>
      </c>
      <c r="D19" s="295">
        <v>1570.0974859999999</v>
      </c>
      <c r="E19" s="295">
        <v>2234.0297860000001</v>
      </c>
      <c r="F19" s="321">
        <v>2470.2859309999999</v>
      </c>
      <c r="G19" s="321">
        <v>2678.246846</v>
      </c>
      <c r="H19" s="307">
        <v>1646.9720749999999</v>
      </c>
      <c r="I19" s="259">
        <v>2234.0297860000001</v>
      </c>
      <c r="J19" s="321">
        <v>2470.2859309999999</v>
      </c>
      <c r="K19" s="321">
        <v>2678.246846</v>
      </c>
      <c r="L19" s="265"/>
    </row>
    <row r="20" spans="1:12" x14ac:dyDescent="0.3">
      <c r="A20" s="271" t="s">
        <v>120</v>
      </c>
      <c r="B20" s="295">
        <v>3422.9115569999999</v>
      </c>
      <c r="C20" s="295">
        <v>3963.5239620000002</v>
      </c>
      <c r="D20" s="295">
        <v>3770.735784</v>
      </c>
      <c r="E20" s="295">
        <v>2451.4361520000002</v>
      </c>
      <c r="F20" s="321">
        <v>2661.471536</v>
      </c>
      <c r="G20" s="321">
        <v>2742.3171010000001</v>
      </c>
      <c r="H20" s="307">
        <v>3770.7378119999998</v>
      </c>
      <c r="I20" s="259">
        <v>2451.4361520000002</v>
      </c>
      <c r="J20" s="321">
        <v>2661.471536</v>
      </c>
      <c r="K20" s="321">
        <v>2742.3171010000001</v>
      </c>
      <c r="L20" s="265"/>
    </row>
    <row r="21" spans="1:12" x14ac:dyDescent="0.3">
      <c r="A21" s="271" t="s">
        <v>121</v>
      </c>
      <c r="B21" s="295">
        <v>9857.1744423500004</v>
      </c>
      <c r="C21" s="295">
        <v>10982.175148979999</v>
      </c>
      <c r="D21" s="295">
        <v>12444.34860673</v>
      </c>
      <c r="E21" s="295">
        <v>8300.3706122799995</v>
      </c>
      <c r="F21" s="321">
        <v>14816.102092519999</v>
      </c>
      <c r="G21" s="321">
        <v>15216.90433333</v>
      </c>
      <c r="H21" s="307">
        <v>9673.4989100000003</v>
      </c>
      <c r="I21" s="259">
        <v>8300.3706122799995</v>
      </c>
      <c r="J21" s="321">
        <v>13728.846023149999</v>
      </c>
      <c r="K21" s="321">
        <v>14129.730968989999</v>
      </c>
      <c r="L21" s="265"/>
    </row>
    <row r="22" spans="1:12" x14ac:dyDescent="0.3">
      <c r="A22" s="271" t="s">
        <v>122</v>
      </c>
      <c r="B22" s="295"/>
      <c r="C22" s="295">
        <v>51.484668999999997</v>
      </c>
      <c r="D22" s="295">
        <v>29.453568000000001</v>
      </c>
      <c r="E22" s="295">
        <v>62.186200999999997</v>
      </c>
      <c r="F22" s="321">
        <v>138.49893</v>
      </c>
      <c r="G22" s="321">
        <v>151.15722600000001</v>
      </c>
      <c r="H22" s="307">
        <v>29.453568000000001</v>
      </c>
      <c r="I22" s="259">
        <v>62.186200999999997</v>
      </c>
      <c r="J22" s="321">
        <v>138.49893</v>
      </c>
      <c r="K22" s="321">
        <v>151.15722600000001</v>
      </c>
      <c r="L22" s="265"/>
    </row>
    <row r="23" spans="1:12" x14ac:dyDescent="0.3">
      <c r="A23" s="271" t="s">
        <v>123</v>
      </c>
      <c r="B23" s="295">
        <v>69876.673464265026</v>
      </c>
      <c r="C23" s="295">
        <v>90603.586580030329</v>
      </c>
      <c r="D23" s="138">
        <v>80547.893949734294</v>
      </c>
      <c r="E23" s="138">
        <v>101461.3328739367</v>
      </c>
      <c r="F23" s="321">
        <v>100373.80222071201</v>
      </c>
      <c r="G23" s="321">
        <v>101920.22273517982</v>
      </c>
      <c r="H23" s="307">
        <v>68471.048584923046</v>
      </c>
      <c r="I23" s="259">
        <v>79811.08877414788</v>
      </c>
      <c r="J23" s="321">
        <v>80979.887753029965</v>
      </c>
      <c r="K23" s="321">
        <v>82062.890776451371</v>
      </c>
      <c r="L23" s="265"/>
    </row>
    <row r="24" spans="1:12" x14ac:dyDescent="0.3">
      <c r="A24" s="271" t="s">
        <v>124</v>
      </c>
      <c r="B24" s="295"/>
      <c r="C24" s="295"/>
      <c r="D24" s="138"/>
      <c r="E24" s="138"/>
      <c r="F24" s="321">
        <v>376.0025627</v>
      </c>
      <c r="G24" s="321">
        <v>362.77564719999998</v>
      </c>
      <c r="H24" s="307"/>
      <c r="I24" s="259"/>
      <c r="J24" s="321">
        <v>376.00256273264102</v>
      </c>
      <c r="K24" s="321">
        <v>362.77564719503101</v>
      </c>
      <c r="L24" s="265"/>
    </row>
    <row r="25" spans="1:12" x14ac:dyDescent="0.3">
      <c r="A25" s="271" t="s">
        <v>125</v>
      </c>
      <c r="B25" s="295">
        <v>2856.76437885</v>
      </c>
      <c r="C25" s="295">
        <v>3595.5517213200001</v>
      </c>
      <c r="D25" s="295">
        <v>3554.3736791000001</v>
      </c>
      <c r="E25" s="295">
        <v>4826.1406684000003</v>
      </c>
      <c r="F25" s="321">
        <v>6208.7053931099999</v>
      </c>
      <c r="G25" s="321">
        <v>6516.2921675600001</v>
      </c>
      <c r="H25" s="307">
        <v>3554.3736742999999</v>
      </c>
      <c r="I25" s="259">
        <v>4826.1406684000003</v>
      </c>
      <c r="J25" s="321">
        <v>6208.70539336</v>
      </c>
      <c r="K25" s="321">
        <v>6516.2921672499997</v>
      </c>
      <c r="L25" s="265"/>
    </row>
    <row r="26" spans="1:12" x14ac:dyDescent="0.3">
      <c r="A26" s="271" t="s">
        <v>126</v>
      </c>
      <c r="B26" s="295">
        <v>31273.47162394</v>
      </c>
      <c r="C26" s="295">
        <v>30773.0515825</v>
      </c>
      <c r="D26" s="295">
        <v>26399.732758580001</v>
      </c>
      <c r="E26" s="295">
        <v>36672.631652609998</v>
      </c>
      <c r="F26" s="321">
        <v>47114.026678039998</v>
      </c>
      <c r="G26" s="321">
        <v>47843.882158549997</v>
      </c>
      <c r="H26" s="307">
        <v>26399.732773250002</v>
      </c>
      <c r="I26" s="259">
        <v>36672.631652609998</v>
      </c>
      <c r="J26" s="321">
        <v>47114.026676740003</v>
      </c>
      <c r="K26" s="321">
        <v>47843.882159549998</v>
      </c>
      <c r="L26" s="265"/>
    </row>
    <row r="27" spans="1:12" x14ac:dyDescent="0.3">
      <c r="A27" s="283" t="s">
        <v>127</v>
      </c>
      <c r="B27" s="261">
        <v>5818.9213259999997</v>
      </c>
      <c r="C27" s="261">
        <v>5764.7054470000003</v>
      </c>
      <c r="D27" s="261">
        <v>5599.4847220000001</v>
      </c>
      <c r="E27" s="261">
        <v>6430.5234719999999</v>
      </c>
      <c r="F27" s="321">
        <v>7074.2766689999999</v>
      </c>
      <c r="G27" s="321">
        <v>7278.4254149999997</v>
      </c>
      <c r="H27" s="185">
        <v>5171.640539</v>
      </c>
      <c r="I27" s="230">
        <v>5950.4197530000001</v>
      </c>
      <c r="J27" s="321">
        <v>6489.1251229999998</v>
      </c>
      <c r="K27" s="321">
        <v>6668.9980500000001</v>
      </c>
      <c r="L27" s="265"/>
    </row>
    <row r="28" spans="1:12" x14ac:dyDescent="0.3">
      <c r="A28" s="271" t="s">
        <v>128</v>
      </c>
      <c r="B28" s="295">
        <v>19010.852249</v>
      </c>
      <c r="C28" s="295">
        <v>22373.895826</v>
      </c>
      <c r="D28" s="295">
        <v>21142.102086999999</v>
      </c>
      <c r="E28" s="295">
        <v>25069.825226000001</v>
      </c>
      <c r="F28" s="321">
        <v>24124.540176999999</v>
      </c>
      <c r="G28" s="321">
        <v>24942.030336</v>
      </c>
      <c r="H28" s="307">
        <v>21142.102191329999</v>
      </c>
      <c r="I28" s="259">
        <v>25069.825224749999</v>
      </c>
      <c r="J28" s="321">
        <v>24124.540177139999</v>
      </c>
      <c r="K28" s="321">
        <v>24942.030337510001</v>
      </c>
      <c r="L28" s="265"/>
    </row>
    <row r="29" spans="1:12" x14ac:dyDescent="0.3">
      <c r="A29" s="271" t="s">
        <v>129</v>
      </c>
      <c r="B29" s="295">
        <v>81.844166712113818</v>
      </c>
      <c r="C29" s="295"/>
      <c r="D29" s="295"/>
      <c r="E29" s="295"/>
      <c r="F29" s="321"/>
      <c r="G29" s="321"/>
      <c r="H29" s="307"/>
      <c r="I29" s="259"/>
      <c r="J29" s="321"/>
      <c r="K29" s="321"/>
      <c r="L29" s="265"/>
    </row>
    <row r="30" spans="1:12" x14ac:dyDescent="0.3">
      <c r="A30" s="256" t="s">
        <v>130</v>
      </c>
      <c r="B30" s="261">
        <v>452.82751100000002</v>
      </c>
      <c r="C30" s="261">
        <v>518.57550000000003</v>
      </c>
      <c r="D30" s="261">
        <v>481.26369699999998</v>
      </c>
      <c r="E30" s="261">
        <v>452.06367</v>
      </c>
      <c r="F30" s="321">
        <v>334.835779</v>
      </c>
      <c r="G30" s="321">
        <v>341.41620699999999</v>
      </c>
      <c r="H30" s="185">
        <v>481.26369690000001</v>
      </c>
      <c r="I30" s="230">
        <v>452.06366989999998</v>
      </c>
      <c r="J30" s="321">
        <v>334.83577939999998</v>
      </c>
      <c r="K30" s="321">
        <v>341.41620699999999</v>
      </c>
      <c r="L30" s="265"/>
    </row>
    <row r="31" spans="1:12" x14ac:dyDescent="0.3">
      <c r="A31" s="256" t="s">
        <v>131</v>
      </c>
      <c r="B31" s="261">
        <v>1512.2083750685899</v>
      </c>
      <c r="C31" s="261">
        <v>247.77060528468002</v>
      </c>
      <c r="D31" s="261">
        <v>173.12081577533002</v>
      </c>
      <c r="E31" s="261">
        <v>264.27329529999997</v>
      </c>
      <c r="F31" s="321"/>
      <c r="G31" s="321"/>
      <c r="H31" s="185">
        <v>173.12094164000001</v>
      </c>
      <c r="I31" s="230">
        <v>264.2732952889038</v>
      </c>
      <c r="J31" s="321"/>
      <c r="K31" s="321"/>
      <c r="L31" s="265"/>
    </row>
    <row r="32" spans="1:12" x14ac:dyDescent="0.3">
      <c r="A32" s="271" t="s">
        <v>132</v>
      </c>
      <c r="B32" s="295">
        <v>179616.369194</v>
      </c>
      <c r="C32" s="295">
        <v>188288.27763900001</v>
      </c>
      <c r="D32" s="295">
        <v>177370.465089</v>
      </c>
      <c r="E32" s="295">
        <v>201955.63902599999</v>
      </c>
      <c r="F32" s="321">
        <v>218266.66871699999</v>
      </c>
      <c r="G32" s="321">
        <v>226518.66773399999</v>
      </c>
      <c r="H32" s="307">
        <v>169442.887415</v>
      </c>
      <c r="I32" s="259">
        <v>194307.99219143999</v>
      </c>
      <c r="J32" s="321">
        <v>210732.77574360001</v>
      </c>
      <c r="K32" s="321">
        <v>218432.27935120001</v>
      </c>
      <c r="L32" s="265"/>
    </row>
    <row r="33" spans="1:12" s="7" customFormat="1" x14ac:dyDescent="0.3">
      <c r="A33" s="271" t="s">
        <v>133</v>
      </c>
      <c r="B33" s="295">
        <v>650429.28984899691</v>
      </c>
      <c r="C33" s="295">
        <v>719764.39447734621</v>
      </c>
      <c r="D33" s="138">
        <v>696697.64164159808</v>
      </c>
      <c r="E33" s="138">
        <v>818976.72661329759</v>
      </c>
      <c r="F33" s="321">
        <v>813643.6180263157</v>
      </c>
      <c r="G33" s="321">
        <v>824651.7678915218</v>
      </c>
      <c r="H33" s="307">
        <v>589781.70075352176</v>
      </c>
      <c r="I33" s="259">
        <v>690563.49259238108</v>
      </c>
      <c r="J33" s="321">
        <v>654200.77631376882</v>
      </c>
      <c r="K33" s="321">
        <v>670469.3004817561</v>
      </c>
      <c r="L33" s="265"/>
    </row>
    <row r="34" spans="1:12" s="7" customFormat="1" ht="13.5" customHeight="1" x14ac:dyDescent="0.3">
      <c r="A34" s="283" t="s">
        <v>134</v>
      </c>
      <c r="B34" s="295">
        <v>329370.97447959002</v>
      </c>
      <c r="C34" s="295">
        <v>329928.8732109</v>
      </c>
      <c r="D34" s="295">
        <v>293319.24082648999</v>
      </c>
      <c r="E34" s="295">
        <v>336510.22730999999</v>
      </c>
      <c r="F34" s="321">
        <v>336705.26435235998</v>
      </c>
      <c r="G34" s="321">
        <v>338449.88065693999</v>
      </c>
      <c r="H34" s="307">
        <v>289314.78622244002</v>
      </c>
      <c r="I34" s="259">
        <v>332167.36982834002</v>
      </c>
      <c r="J34" s="321">
        <v>331969.19553705998</v>
      </c>
      <c r="K34" s="321">
        <v>333639.75410005997</v>
      </c>
      <c r="L34" s="265"/>
    </row>
    <row r="35" spans="1:12" s="7" customFormat="1" ht="16.5" customHeight="1" x14ac:dyDescent="0.3">
      <c r="A35" s="256" t="s">
        <v>135</v>
      </c>
      <c r="B35" s="295"/>
      <c r="C35" s="295"/>
      <c r="D35" s="295">
        <v>61.669911999999997</v>
      </c>
      <c r="E35" s="295">
        <v>366.61321776836439</v>
      </c>
      <c r="F35" s="321">
        <v>496.88258044411504</v>
      </c>
      <c r="G35" s="321">
        <v>545.8703047722704</v>
      </c>
      <c r="H35" s="307">
        <v>61.656566269999999</v>
      </c>
      <c r="I35" s="259">
        <v>366.6132101801519</v>
      </c>
      <c r="J35" s="321">
        <v>496.88258699341054</v>
      </c>
      <c r="K35" s="321">
        <v>545.87030440828892</v>
      </c>
      <c r="L35" s="265"/>
    </row>
    <row r="36" spans="1:12" s="7" customFormat="1" x14ac:dyDescent="0.3">
      <c r="A36" s="283" t="s">
        <v>136</v>
      </c>
      <c r="B36" s="295">
        <v>27036.913454779467</v>
      </c>
      <c r="C36" s="295">
        <v>27096.787064589556</v>
      </c>
      <c r="D36" s="295">
        <v>25906.499634980999</v>
      </c>
      <c r="E36" s="295">
        <v>23222.061469267614</v>
      </c>
      <c r="F36" s="321">
        <v>18838.968332786346</v>
      </c>
      <c r="G36" s="321">
        <v>19197.183146917432</v>
      </c>
      <c r="H36" s="307">
        <v>25749.193616513239</v>
      </c>
      <c r="I36" s="259">
        <v>23156.9446701257</v>
      </c>
      <c r="J36" s="321">
        <v>18838.968335802034</v>
      </c>
      <c r="K36" s="321">
        <v>19197.183147141182</v>
      </c>
      <c r="L36" s="255"/>
    </row>
    <row r="37" spans="1:12" x14ac:dyDescent="0.3">
      <c r="A37" s="271" t="s">
        <v>137</v>
      </c>
      <c r="B37" s="295"/>
      <c r="C37" s="295"/>
      <c r="D37" s="295"/>
      <c r="E37" s="295"/>
      <c r="F37" s="321">
        <v>752.99890800000003</v>
      </c>
      <c r="G37" s="321">
        <v>722.23816299999999</v>
      </c>
      <c r="H37" s="307"/>
      <c r="I37" s="259"/>
      <c r="J37" s="321">
        <v>752.99890800000003</v>
      </c>
      <c r="K37" s="321">
        <v>722.23816299999999</v>
      </c>
      <c r="L37" s="265"/>
    </row>
    <row r="38" spans="1:12" s="7" customFormat="1" x14ac:dyDescent="0.3">
      <c r="A38" s="271" t="s">
        <v>165</v>
      </c>
      <c r="B38" s="295">
        <v>2014</v>
      </c>
      <c r="C38" s="295">
        <v>1761</v>
      </c>
      <c r="D38" s="295">
        <v>1203.6874949999999</v>
      </c>
      <c r="E38" s="295">
        <v>1229.2941760000001</v>
      </c>
      <c r="F38" s="324">
        <v>1087.3556779999999</v>
      </c>
      <c r="G38" s="321">
        <v>1101.012778</v>
      </c>
      <c r="H38" s="307">
        <v>1203.6874949999999</v>
      </c>
      <c r="I38" s="259">
        <v>1229.2941760000001</v>
      </c>
      <c r="J38" s="324">
        <v>1087.3556779999999</v>
      </c>
      <c r="K38" s="321">
        <v>1101.012778</v>
      </c>
      <c r="L38" s="265"/>
    </row>
    <row r="39" spans="1:12" s="7" customFormat="1" x14ac:dyDescent="0.3">
      <c r="A39" s="256" t="s">
        <v>139</v>
      </c>
      <c r="B39" s="295">
        <v>41479.595000000001</v>
      </c>
      <c r="C39" s="295">
        <v>50859.817261600001</v>
      </c>
      <c r="D39" s="295">
        <v>48477.073000260003</v>
      </c>
      <c r="E39" s="295">
        <v>56554.587803319999</v>
      </c>
      <c r="F39" s="321">
        <v>58810.924533919999</v>
      </c>
      <c r="G39" s="321">
        <v>60740.090715999999</v>
      </c>
      <c r="H39" s="307">
        <v>43498.863450069999</v>
      </c>
      <c r="I39" s="259">
        <v>50425.993452709998</v>
      </c>
      <c r="J39" s="321">
        <v>52282.360714380004</v>
      </c>
      <c r="K39" s="321">
        <v>53988.393158790001</v>
      </c>
      <c r="L39" s="265"/>
    </row>
    <row r="40" spans="1:12" s="7" customFormat="1" x14ac:dyDescent="0.3">
      <c r="A40" s="271" t="s">
        <v>140</v>
      </c>
      <c r="B40" s="295">
        <v>383.37565799999999</v>
      </c>
      <c r="C40" s="295">
        <v>464.72040199999998</v>
      </c>
      <c r="D40" s="295">
        <v>453.60370999999998</v>
      </c>
      <c r="E40" s="295">
        <v>612.23765300000002</v>
      </c>
      <c r="F40" s="321">
        <v>698.93882499999995</v>
      </c>
      <c r="G40" s="321">
        <v>725.62913200000003</v>
      </c>
      <c r="H40" s="307">
        <v>453.60370999999998</v>
      </c>
      <c r="I40" s="259">
        <v>612.23765300000002</v>
      </c>
      <c r="J40" s="321">
        <v>698.93882499999995</v>
      </c>
      <c r="K40" s="321">
        <v>725.62913200000003</v>
      </c>
      <c r="L40" s="265"/>
    </row>
    <row r="41" spans="1:12" x14ac:dyDescent="0.3">
      <c r="A41" s="256" t="s">
        <v>141</v>
      </c>
      <c r="B41" s="261">
        <v>1218.1990910578402</v>
      </c>
      <c r="C41" s="261">
        <v>1262.98903845828</v>
      </c>
      <c r="D41" s="261">
        <v>1046.4327731890201</v>
      </c>
      <c r="E41" s="261">
        <v>1386.6275780999999</v>
      </c>
      <c r="F41" s="321">
        <v>1355.6029834000001</v>
      </c>
      <c r="G41" s="321">
        <v>1345.3016808</v>
      </c>
      <c r="H41" s="185">
        <v>1045.9692055</v>
      </c>
      <c r="I41" s="230">
        <v>1386.6275781276479</v>
      </c>
      <c r="J41" s="321">
        <v>1355.6029833919631</v>
      </c>
      <c r="K41" s="321">
        <v>1345.3016808373211</v>
      </c>
      <c r="L41" s="265"/>
    </row>
    <row r="42" spans="1:12" s="7" customFormat="1" x14ac:dyDescent="0.3">
      <c r="A42" s="51" t="s">
        <v>142</v>
      </c>
      <c r="B42" s="90">
        <v>516.26888014999997</v>
      </c>
      <c r="C42" s="90">
        <v>650.63058032000004</v>
      </c>
      <c r="D42" s="90">
        <v>613.27205786000002</v>
      </c>
      <c r="E42" s="90"/>
      <c r="F42" s="321"/>
      <c r="G42" s="321"/>
      <c r="H42" s="186">
        <v>613.27205786000002</v>
      </c>
      <c r="I42" s="231"/>
      <c r="J42" s="321"/>
      <c r="K42" s="321"/>
      <c r="L42" s="265"/>
    </row>
    <row r="43" spans="1:12" x14ac:dyDescent="0.3">
      <c r="A43" s="53" t="s">
        <v>143</v>
      </c>
      <c r="B43" s="92">
        <v>49646.122216412863</v>
      </c>
      <c r="C43" s="92">
        <v>55119.655688210885</v>
      </c>
      <c r="D43" s="92">
        <v>47216.638139048846</v>
      </c>
      <c r="E43" s="92">
        <v>52227.229135524882</v>
      </c>
      <c r="F43" s="321">
        <v>58909.663908691982</v>
      </c>
      <c r="G43" s="321">
        <v>60465.587945457555</v>
      </c>
      <c r="H43" s="189">
        <v>44452.189249659867</v>
      </c>
      <c r="I43" s="234">
        <v>48567.048496924093</v>
      </c>
      <c r="J43" s="321">
        <v>52193.664912868066</v>
      </c>
      <c r="K43" s="321">
        <v>53514.208986580081</v>
      </c>
      <c r="L43" s="265"/>
    </row>
    <row r="44" spans="1:12" s="7" customFormat="1" x14ac:dyDescent="0.3">
      <c r="A44" s="271" t="s">
        <v>144</v>
      </c>
      <c r="B44" s="295">
        <v>2853.9181410000001</v>
      </c>
      <c r="C44" s="295">
        <v>3367.970519</v>
      </c>
      <c r="D44" s="295">
        <v>1487.8422880000001</v>
      </c>
      <c r="E44" s="295">
        <v>1359.692006</v>
      </c>
      <c r="F44" s="321">
        <v>1406.9642100000001</v>
      </c>
      <c r="G44" s="321">
        <v>1425.497296</v>
      </c>
      <c r="H44" s="307">
        <v>83.287519349999997</v>
      </c>
      <c r="I44" s="259">
        <v>81.683202850000001</v>
      </c>
      <c r="J44" s="321">
        <v>106.65057913</v>
      </c>
      <c r="K44" s="321">
        <v>107.88240988</v>
      </c>
      <c r="L44" s="265"/>
    </row>
    <row r="45" spans="1:12" x14ac:dyDescent="0.3">
      <c r="A45" s="271" t="s">
        <v>145</v>
      </c>
      <c r="B45" s="295">
        <v>6635.9083085811699</v>
      </c>
      <c r="C45" s="295">
        <v>6600.6688244367506</v>
      </c>
      <c r="D45" s="295">
        <v>5589.389431009</v>
      </c>
      <c r="E45" s="295">
        <v>5523.4717160299997</v>
      </c>
      <c r="F45" s="321">
        <v>4442.9320538299999</v>
      </c>
      <c r="G45" s="321">
        <v>4459.7963207100001</v>
      </c>
      <c r="H45" s="307">
        <v>5590.5051868500004</v>
      </c>
      <c r="I45" s="259">
        <v>5523.4717162879533</v>
      </c>
      <c r="J45" s="321">
        <v>4442.9320537325202</v>
      </c>
      <c r="K45" s="321">
        <v>4459.7963209780619</v>
      </c>
      <c r="L45" s="265"/>
    </row>
    <row r="46" spans="1:12" x14ac:dyDescent="0.3">
      <c r="A46" s="53" t="s">
        <v>146</v>
      </c>
      <c r="B46" s="295">
        <v>7782.3007421718066</v>
      </c>
      <c r="C46" s="295">
        <v>10640.268707078336</v>
      </c>
      <c r="D46" s="295">
        <v>10591.49252</v>
      </c>
      <c r="E46" s="295">
        <v>11448.770399000001</v>
      </c>
      <c r="F46" s="321">
        <v>10134.743237000001</v>
      </c>
      <c r="G46" s="321">
        <v>10697.094094</v>
      </c>
      <c r="H46" s="307">
        <v>10369.83238039</v>
      </c>
      <c r="I46" s="259">
        <v>11338.619157630001</v>
      </c>
      <c r="J46" s="321">
        <v>10107.54355525</v>
      </c>
      <c r="K46" s="321">
        <v>10669.8510367</v>
      </c>
      <c r="L46" s="265"/>
    </row>
    <row r="47" spans="1:12" x14ac:dyDescent="0.3">
      <c r="A47" s="54" t="s">
        <v>159</v>
      </c>
      <c r="B47" s="93">
        <v>2048169.0199353013</v>
      </c>
      <c r="C47" s="93">
        <v>2235839.8739523683</v>
      </c>
      <c r="D47" s="93">
        <v>2041936.5257461041</v>
      </c>
      <c r="E47" s="93">
        <v>2363521.8121625967</v>
      </c>
      <c r="F47" s="329">
        <f>SUM(F4:F46)-F38</f>
        <v>2408668.728826791</v>
      </c>
      <c r="G47" s="329">
        <f>SUM(G4:G46)-G38</f>
        <v>2448798.0014090757</v>
      </c>
      <c r="H47" s="329">
        <v>1870237.3954850505</v>
      </c>
      <c r="I47" s="329">
        <v>2146925.4653200167</v>
      </c>
      <c r="J47" s="329">
        <f>SUM(J4:J46)-J38</f>
        <v>2152977.6948788143</v>
      </c>
      <c r="K47" s="329">
        <f>SUM(K4:K46)-K38</f>
        <v>2195976.1838637819</v>
      </c>
      <c r="L47" s="265"/>
    </row>
    <row r="48" spans="1:12" x14ac:dyDescent="0.3">
      <c r="A48" s="35" t="s">
        <v>166</v>
      </c>
      <c r="B48" s="36">
        <v>2050183.0199353013</v>
      </c>
      <c r="C48" s="36">
        <v>2237600.8739523683</v>
      </c>
      <c r="D48" s="36">
        <v>2043140.213241104</v>
      </c>
      <c r="E48" s="36">
        <v>2364751.1063385969</v>
      </c>
      <c r="F48" s="330">
        <f>SUM(F4:F46)</f>
        <v>2409756.0845047911</v>
      </c>
      <c r="G48" s="330">
        <f>SUM(G4:G46)</f>
        <v>2449899.0141870757</v>
      </c>
      <c r="H48" s="330">
        <v>1871441.0829800505</v>
      </c>
      <c r="I48" s="330">
        <v>2148154.7594960169</v>
      </c>
      <c r="J48" s="330">
        <f>SUM(J4:J46)</f>
        <v>2154065.0505568143</v>
      </c>
      <c r="K48" s="330">
        <f>SUM(K4:K46)</f>
        <v>2197077.1966417818</v>
      </c>
      <c r="L48" s="265"/>
    </row>
    <row r="49" spans="1:12" x14ac:dyDescent="0.3">
      <c r="A49" s="112" t="s">
        <v>167</v>
      </c>
      <c r="B49" s="351"/>
      <c r="C49" s="351"/>
      <c r="D49" s="351"/>
      <c r="E49" s="351"/>
      <c r="F49" s="325"/>
      <c r="G49" s="325"/>
      <c r="H49" s="351"/>
      <c r="I49" s="351"/>
      <c r="J49" s="325"/>
      <c r="K49" s="325"/>
      <c r="L49" s="265"/>
    </row>
    <row r="50" spans="1:12" s="124" customFormat="1" ht="14" thickBot="1" x14ac:dyDescent="0.35">
      <c r="A50" s="112" t="s">
        <v>81</v>
      </c>
      <c r="B50" s="351"/>
      <c r="C50" s="351"/>
      <c r="D50" s="351"/>
      <c r="E50" s="351"/>
      <c r="F50" s="326"/>
      <c r="G50" s="326"/>
      <c r="H50" s="351"/>
      <c r="I50" s="351"/>
      <c r="J50" s="326"/>
      <c r="K50" s="335"/>
      <c r="L50" s="265"/>
    </row>
    <row r="51" spans="1:12" s="106" customFormat="1" x14ac:dyDescent="0.3">
      <c r="A51" s="113" t="s">
        <v>168</v>
      </c>
      <c r="B51" s="114"/>
      <c r="C51" s="114"/>
      <c r="D51" s="114"/>
      <c r="E51" s="114"/>
      <c r="F51" s="327"/>
      <c r="G51" s="327"/>
      <c r="H51" s="127"/>
      <c r="I51" s="127"/>
      <c r="J51" s="327"/>
      <c r="K51" s="336"/>
      <c r="L51" s="265"/>
    </row>
    <row r="52" spans="1:12" s="106" customFormat="1" x14ac:dyDescent="0.3">
      <c r="A52" s="124"/>
      <c r="B52" s="124"/>
      <c r="C52" s="126"/>
      <c r="D52" s="126"/>
      <c r="E52" s="126"/>
      <c r="F52" s="328"/>
      <c r="G52" s="331"/>
      <c r="H52" s="197"/>
      <c r="I52" s="197"/>
      <c r="J52" s="322"/>
      <c r="K52" s="322"/>
      <c r="L52" s="263"/>
    </row>
    <row r="53" spans="1:12" s="106" customFormat="1" x14ac:dyDescent="0.3">
      <c r="A53" s="263"/>
      <c r="B53" s="263"/>
      <c r="C53" s="263"/>
      <c r="D53" s="263"/>
      <c r="E53" s="263"/>
      <c r="F53" s="322"/>
      <c r="G53" s="332"/>
      <c r="H53" s="263"/>
      <c r="I53" s="263"/>
      <c r="J53" s="322"/>
      <c r="K53" s="332"/>
      <c r="L53" s="263"/>
    </row>
    <row r="54" spans="1:12" s="106" customFormat="1" x14ac:dyDescent="0.3">
      <c r="A54" s="263"/>
      <c r="B54" s="263"/>
      <c r="C54" s="263"/>
      <c r="D54" s="263"/>
      <c r="E54" s="263"/>
      <c r="F54" s="322"/>
      <c r="G54" s="322"/>
      <c r="H54" s="263"/>
      <c r="I54" s="263"/>
      <c r="J54" s="322"/>
      <c r="K54" s="322"/>
      <c r="L54" s="265"/>
    </row>
    <row r="55" spans="1:12" s="106" customFormat="1" x14ac:dyDescent="0.3">
      <c r="A55" s="263"/>
      <c r="B55" s="263"/>
      <c r="C55" s="263"/>
      <c r="D55" s="263"/>
      <c r="E55" s="263"/>
      <c r="F55" s="322"/>
      <c r="G55" s="322"/>
      <c r="H55" s="263"/>
      <c r="I55" s="263"/>
      <c r="J55" s="322"/>
      <c r="K55" s="322"/>
      <c r="L55" s="265"/>
    </row>
    <row r="56" spans="1:12" s="106" customFormat="1" x14ac:dyDescent="0.3">
      <c r="A56" s="263"/>
      <c r="B56" s="263"/>
      <c r="C56" s="263"/>
      <c r="D56" s="263"/>
      <c r="E56" s="263"/>
      <c r="F56" s="322"/>
      <c r="G56" s="324"/>
      <c r="H56" s="265"/>
      <c r="I56" s="265"/>
      <c r="J56" s="322"/>
      <c r="K56" s="333"/>
      <c r="L56" s="265"/>
    </row>
    <row r="57" spans="1:12" s="106" customFormat="1" x14ac:dyDescent="0.3">
      <c r="A57" s="263"/>
      <c r="B57" s="263"/>
      <c r="C57" s="263"/>
      <c r="D57" s="263"/>
      <c r="E57" s="263"/>
      <c r="F57" s="322"/>
      <c r="G57" s="322"/>
      <c r="H57" s="265"/>
      <c r="I57" s="265"/>
      <c r="J57" s="322"/>
      <c r="K57" s="332"/>
      <c r="L57" s="265"/>
    </row>
    <row r="58" spans="1:12" s="106" customFormat="1" x14ac:dyDescent="0.3">
      <c r="A58" s="263"/>
      <c r="B58" s="263"/>
      <c r="C58" s="263"/>
      <c r="D58" s="263"/>
      <c r="E58" s="263"/>
      <c r="F58" s="322"/>
      <c r="G58" s="333"/>
      <c r="H58" s="265"/>
      <c r="I58" s="265"/>
      <c r="J58" s="322"/>
      <c r="K58" s="337"/>
      <c r="L58" s="265"/>
    </row>
    <row r="59" spans="1:12" s="106" customFormat="1" x14ac:dyDescent="0.3">
      <c r="A59" s="263"/>
      <c r="B59" s="263"/>
      <c r="C59" s="263"/>
      <c r="D59" s="263"/>
      <c r="E59" s="263"/>
      <c r="F59" s="322"/>
      <c r="G59" s="322"/>
      <c r="H59" s="265"/>
      <c r="I59" s="265"/>
      <c r="J59" s="322"/>
      <c r="K59" s="322"/>
      <c r="L59" s="265"/>
    </row>
    <row r="60" spans="1:12" s="106" customFormat="1" x14ac:dyDescent="0.3">
      <c r="A60" s="263"/>
      <c r="B60" s="263"/>
      <c r="C60" s="263"/>
      <c r="D60" s="263"/>
      <c r="E60" s="265"/>
      <c r="F60" s="322"/>
      <c r="G60" s="332"/>
      <c r="H60" s="263"/>
      <c r="I60" s="197"/>
      <c r="J60" s="334"/>
      <c r="K60" s="322"/>
      <c r="L60" s="265"/>
    </row>
    <row r="61" spans="1:12" s="106" customFormat="1" x14ac:dyDescent="0.3">
      <c r="A61" s="263"/>
      <c r="B61" s="263"/>
      <c r="C61" s="263"/>
      <c r="D61" s="263"/>
      <c r="E61" s="265"/>
      <c r="F61" s="322"/>
      <c r="G61" s="322"/>
      <c r="H61" s="263"/>
      <c r="I61" s="197"/>
      <c r="J61" s="334"/>
      <c r="K61" s="324"/>
      <c r="L61" s="265"/>
    </row>
    <row r="62" spans="1:12" s="106" customFormat="1" x14ac:dyDescent="0.3">
      <c r="A62" s="263"/>
      <c r="B62" s="263"/>
      <c r="C62" s="263"/>
      <c r="D62" s="263"/>
      <c r="E62" s="265"/>
      <c r="F62" s="322"/>
      <c r="G62" s="322"/>
      <c r="H62" s="263"/>
      <c r="I62" s="197"/>
      <c r="J62" s="334"/>
      <c r="K62" s="322"/>
      <c r="L62" s="265"/>
    </row>
    <row r="63" spans="1:12" s="106" customFormat="1" x14ac:dyDescent="0.3">
      <c r="A63" s="263"/>
      <c r="B63" s="263"/>
      <c r="C63" s="263"/>
      <c r="D63" s="263"/>
      <c r="E63" s="265"/>
      <c r="F63" s="322"/>
      <c r="G63" s="322"/>
      <c r="H63" s="263"/>
      <c r="I63" s="197"/>
      <c r="J63" s="334"/>
      <c r="K63" s="322"/>
      <c r="L63" s="265"/>
    </row>
    <row r="64" spans="1:12" s="106" customFormat="1" x14ac:dyDescent="0.3">
      <c r="A64" s="263"/>
      <c r="B64" s="263"/>
      <c r="C64" s="263"/>
      <c r="D64" s="263"/>
      <c r="E64" s="265"/>
      <c r="F64" s="322"/>
      <c r="G64" s="332"/>
      <c r="H64" s="263"/>
      <c r="I64" s="197"/>
      <c r="J64" s="334"/>
      <c r="K64" s="332"/>
      <c r="L64" s="265"/>
    </row>
    <row r="65" spans="5:12" s="106" customFormat="1" x14ac:dyDescent="0.3">
      <c r="E65" s="265"/>
      <c r="F65" s="322"/>
      <c r="G65" s="322"/>
      <c r="H65" s="263"/>
      <c r="I65" s="197"/>
      <c r="J65" s="334"/>
      <c r="K65" s="322"/>
      <c r="L65" s="265"/>
    </row>
    <row r="66" spans="5:12" s="106" customFormat="1" x14ac:dyDescent="0.3">
      <c r="E66" s="265"/>
      <c r="F66" s="322"/>
      <c r="G66" s="322"/>
      <c r="H66" s="263"/>
      <c r="I66" s="197"/>
      <c r="J66" s="334"/>
      <c r="K66" s="322"/>
      <c r="L66" s="265"/>
    </row>
    <row r="67" spans="5:12" s="106" customFormat="1" x14ac:dyDescent="0.3">
      <c r="E67" s="263"/>
      <c r="F67" s="322"/>
      <c r="G67" s="322"/>
      <c r="H67" s="263"/>
      <c r="I67" s="197"/>
      <c r="J67" s="334"/>
      <c r="K67" s="322"/>
      <c r="L67" s="265"/>
    </row>
    <row r="68" spans="5:12" s="106" customFormat="1" x14ac:dyDescent="0.3">
      <c r="E68" s="263"/>
      <c r="F68" s="322"/>
      <c r="G68" s="322"/>
      <c r="H68" s="263"/>
      <c r="I68" s="197"/>
      <c r="J68" s="334"/>
      <c r="K68" s="332"/>
      <c r="L68" s="265"/>
    </row>
    <row r="69" spans="5:12" s="106" customFormat="1" x14ac:dyDescent="0.3">
      <c r="E69" s="263"/>
      <c r="F69" s="322"/>
      <c r="G69" s="322"/>
      <c r="H69" s="263"/>
      <c r="I69" s="197"/>
      <c r="J69" s="334"/>
      <c r="K69" s="322"/>
      <c r="L69" s="265"/>
    </row>
    <row r="70" spans="5:12" s="106" customFormat="1" x14ac:dyDescent="0.3">
      <c r="E70" s="263"/>
      <c r="F70" s="322"/>
      <c r="G70" s="322"/>
      <c r="H70" s="263"/>
      <c r="I70" s="197"/>
      <c r="J70" s="334"/>
      <c r="K70" s="322"/>
      <c r="L70" s="265"/>
    </row>
    <row r="71" spans="5:12" s="106" customFormat="1" x14ac:dyDescent="0.3">
      <c r="E71" s="263"/>
      <c r="F71" s="322"/>
      <c r="G71" s="322"/>
      <c r="H71" s="263"/>
      <c r="I71" s="197"/>
      <c r="J71" s="334"/>
      <c r="K71" s="322"/>
      <c r="L71" s="265"/>
    </row>
    <row r="72" spans="5:12" s="106" customFormat="1" x14ac:dyDescent="0.3">
      <c r="E72" s="263"/>
      <c r="F72" s="322"/>
      <c r="G72" s="322"/>
      <c r="H72" s="263"/>
      <c r="I72" s="197"/>
      <c r="J72" s="334"/>
      <c r="K72" s="322"/>
      <c r="L72" s="265"/>
    </row>
    <row r="73" spans="5:12" s="106" customFormat="1" x14ac:dyDescent="0.3">
      <c r="E73" s="263"/>
      <c r="F73" s="322"/>
      <c r="G73" s="322"/>
      <c r="H73" s="263"/>
      <c r="I73" s="197"/>
      <c r="J73" s="334"/>
      <c r="K73" s="322"/>
      <c r="L73" s="265"/>
    </row>
    <row r="74" spans="5:12" s="106" customFormat="1" x14ac:dyDescent="0.3">
      <c r="E74" s="263"/>
      <c r="F74" s="322"/>
      <c r="G74" s="322"/>
      <c r="H74" s="263"/>
      <c r="I74" s="197"/>
      <c r="J74" s="334"/>
      <c r="K74" s="322"/>
      <c r="L74" s="265"/>
    </row>
    <row r="75" spans="5:12" s="106" customFormat="1" x14ac:dyDescent="0.3">
      <c r="E75" s="263"/>
      <c r="F75" s="322"/>
      <c r="G75" s="322"/>
      <c r="H75" s="263"/>
      <c r="I75" s="197"/>
      <c r="J75" s="334"/>
      <c r="K75" s="322"/>
      <c r="L75" s="265"/>
    </row>
    <row r="76" spans="5:12" s="106" customFormat="1" x14ac:dyDescent="0.3">
      <c r="E76" s="263"/>
      <c r="F76" s="322"/>
      <c r="G76" s="322"/>
      <c r="H76" s="263"/>
      <c r="I76" s="197"/>
      <c r="J76" s="334"/>
      <c r="K76" s="322"/>
      <c r="L76" s="265"/>
    </row>
    <row r="77" spans="5:12" s="106" customFormat="1" x14ac:dyDescent="0.3">
      <c r="E77" s="263"/>
      <c r="F77" s="322"/>
      <c r="G77" s="322"/>
      <c r="H77" s="263"/>
      <c r="I77" s="197"/>
      <c r="J77" s="334"/>
      <c r="K77" s="322"/>
      <c r="L77" s="265"/>
    </row>
    <row r="78" spans="5:12" s="106" customFormat="1" x14ac:dyDescent="0.3">
      <c r="E78" s="263"/>
      <c r="F78" s="322"/>
      <c r="G78" s="322"/>
      <c r="H78" s="263"/>
      <c r="I78" s="197"/>
      <c r="J78" s="334"/>
      <c r="K78" s="322"/>
      <c r="L78" s="265"/>
    </row>
    <row r="79" spans="5:12" s="106" customFormat="1" x14ac:dyDescent="0.3">
      <c r="E79" s="263"/>
      <c r="F79" s="322"/>
      <c r="G79" s="322"/>
      <c r="H79" s="263"/>
      <c r="I79" s="197"/>
      <c r="J79" s="334"/>
      <c r="K79" s="322"/>
      <c r="L79" s="265"/>
    </row>
    <row r="80" spans="5:12" s="106" customFormat="1" x14ac:dyDescent="0.3">
      <c r="E80" s="263"/>
      <c r="F80" s="322"/>
      <c r="G80" s="322"/>
      <c r="H80" s="263"/>
      <c r="I80" s="197"/>
      <c r="J80" s="334"/>
      <c r="K80" s="322"/>
      <c r="L80" s="265"/>
    </row>
    <row r="81" spans="1:12" s="106" customFormat="1" x14ac:dyDescent="0.3">
      <c r="A81" s="263"/>
      <c r="B81" s="263"/>
      <c r="C81" s="263"/>
      <c r="D81" s="263"/>
      <c r="E81" s="263"/>
      <c r="F81" s="322"/>
      <c r="G81" s="322"/>
      <c r="H81" s="263"/>
      <c r="I81" s="197"/>
      <c r="J81" s="334"/>
      <c r="K81" s="322"/>
      <c r="L81" s="265"/>
    </row>
    <row r="82" spans="1:12" s="106" customFormat="1" x14ac:dyDescent="0.3">
      <c r="A82" s="263"/>
      <c r="B82" s="263"/>
      <c r="C82" s="263"/>
      <c r="D82" s="263"/>
      <c r="E82" s="263"/>
      <c r="F82" s="322"/>
      <c r="G82" s="322"/>
      <c r="H82" s="263"/>
      <c r="I82" s="197"/>
      <c r="J82" s="334"/>
      <c r="K82" s="322"/>
      <c r="L82" s="265"/>
    </row>
    <row r="83" spans="1:12" s="106" customFormat="1" x14ac:dyDescent="0.3">
      <c r="A83" s="263"/>
      <c r="B83" s="263"/>
      <c r="C83" s="263"/>
      <c r="D83" s="263"/>
      <c r="E83" s="263"/>
      <c r="F83" s="322"/>
      <c r="G83" s="322"/>
      <c r="H83" s="263"/>
      <c r="I83" s="197"/>
      <c r="J83" s="334"/>
      <c r="K83" s="322"/>
      <c r="L83" s="265"/>
    </row>
    <row r="84" spans="1:12" s="106" customFormat="1" x14ac:dyDescent="0.3">
      <c r="A84" s="263"/>
      <c r="B84" s="263"/>
      <c r="C84" s="263"/>
      <c r="D84" s="263"/>
      <c r="E84" s="263"/>
      <c r="F84" s="322"/>
      <c r="G84" s="322"/>
      <c r="H84" s="263"/>
      <c r="I84" s="197"/>
      <c r="J84" s="334"/>
      <c r="K84" s="322"/>
      <c r="L84" s="265"/>
    </row>
    <row r="85" spans="1:12" s="106" customFormat="1" x14ac:dyDescent="0.3">
      <c r="A85" s="263"/>
      <c r="B85" s="263"/>
      <c r="C85" s="263"/>
      <c r="D85" s="263"/>
      <c r="E85" s="263"/>
      <c r="F85" s="322"/>
      <c r="G85" s="322"/>
      <c r="H85" s="263"/>
      <c r="I85" s="197"/>
      <c r="J85" s="334"/>
      <c r="K85" s="322"/>
      <c r="L85" s="265"/>
    </row>
    <row r="86" spans="1:12" s="106" customFormat="1" x14ac:dyDescent="0.3">
      <c r="A86" s="263"/>
      <c r="B86" s="263"/>
      <c r="C86" s="263"/>
      <c r="D86" s="263"/>
      <c r="E86" s="263"/>
      <c r="F86" s="322"/>
      <c r="G86" s="322"/>
      <c r="H86" s="263"/>
      <c r="I86" s="197"/>
      <c r="J86" s="334"/>
      <c r="K86" s="322"/>
      <c r="L86" s="265"/>
    </row>
    <row r="87" spans="1:12" s="106" customFormat="1" x14ac:dyDescent="0.3">
      <c r="A87" s="263"/>
      <c r="B87" s="263"/>
      <c r="C87" s="263"/>
      <c r="D87" s="263"/>
      <c r="E87" s="263"/>
      <c r="F87" s="322"/>
      <c r="G87" s="322"/>
      <c r="H87" s="263"/>
      <c r="I87" s="197"/>
      <c r="J87" s="334"/>
      <c r="K87" s="322"/>
      <c r="L87" s="265"/>
    </row>
    <row r="88" spans="1:12" s="106" customFormat="1" x14ac:dyDescent="0.3">
      <c r="A88" s="263"/>
      <c r="B88" s="263"/>
      <c r="C88" s="263"/>
      <c r="D88" s="263"/>
      <c r="E88" s="263"/>
      <c r="F88" s="322"/>
      <c r="G88" s="322"/>
      <c r="H88" s="263"/>
      <c r="I88" s="197"/>
      <c r="J88" s="334"/>
      <c r="K88" s="322"/>
      <c r="L88" s="265"/>
    </row>
    <row r="89" spans="1:12" s="106" customFormat="1" x14ac:dyDescent="0.3">
      <c r="A89" s="263"/>
      <c r="B89" s="263"/>
      <c r="C89" s="263"/>
      <c r="D89" s="263"/>
      <c r="E89" s="263"/>
      <c r="F89" s="322"/>
      <c r="G89" s="322"/>
      <c r="H89" s="263"/>
      <c r="I89" s="197"/>
      <c r="J89" s="334"/>
      <c r="K89" s="322"/>
      <c r="L89" s="265"/>
    </row>
    <row r="90" spans="1:12" s="106" customFormat="1" x14ac:dyDescent="0.3">
      <c r="A90" s="263"/>
      <c r="B90" s="263"/>
      <c r="C90" s="263"/>
      <c r="D90" s="263"/>
      <c r="E90" s="263"/>
      <c r="F90" s="322"/>
      <c r="G90" s="322"/>
      <c r="H90" s="263"/>
      <c r="I90" s="197"/>
      <c r="J90" s="334"/>
      <c r="K90" s="322"/>
      <c r="L90" s="265"/>
    </row>
    <row r="91" spans="1:12" s="106" customFormat="1" x14ac:dyDescent="0.3">
      <c r="A91" s="263"/>
      <c r="B91" s="263"/>
      <c r="C91" s="263"/>
      <c r="D91" s="263"/>
      <c r="E91" s="263"/>
      <c r="F91" s="322"/>
      <c r="G91" s="322"/>
      <c r="H91" s="263"/>
      <c r="I91" s="197"/>
      <c r="J91" s="334"/>
      <c r="K91" s="322"/>
      <c r="L91" s="265"/>
    </row>
    <row r="92" spans="1:12" s="106" customFormat="1" x14ac:dyDescent="0.3">
      <c r="A92" s="263"/>
      <c r="B92" s="263"/>
      <c r="C92" s="263"/>
      <c r="D92" s="263"/>
      <c r="E92" s="263"/>
      <c r="F92" s="322"/>
      <c r="G92" s="322"/>
      <c r="H92" s="263"/>
      <c r="I92" s="197"/>
      <c r="J92" s="334"/>
      <c r="K92" s="322"/>
      <c r="L92" s="265"/>
    </row>
    <row r="93" spans="1:12" s="106" customFormat="1" x14ac:dyDescent="0.3">
      <c r="A93" s="263"/>
      <c r="B93" s="263"/>
      <c r="C93" s="263"/>
      <c r="D93" s="263"/>
      <c r="E93" s="263"/>
      <c r="F93" s="322"/>
      <c r="G93" s="322"/>
      <c r="H93" s="263"/>
      <c r="I93" s="197"/>
      <c r="J93" s="334"/>
      <c r="K93" s="322"/>
      <c r="L93" s="265"/>
    </row>
    <row r="94" spans="1:12" s="106" customFormat="1" x14ac:dyDescent="0.3">
      <c r="A94" s="263"/>
      <c r="B94" s="263"/>
      <c r="C94" s="263"/>
      <c r="D94" s="263"/>
      <c r="E94" s="263"/>
      <c r="F94" s="322"/>
      <c r="G94" s="322"/>
      <c r="H94" s="263"/>
      <c r="I94" s="197"/>
      <c r="J94" s="334"/>
      <c r="K94" s="322"/>
      <c r="L94" s="265"/>
    </row>
    <row r="95" spans="1:12" x14ac:dyDescent="0.3">
      <c r="A95" s="263"/>
      <c r="B95" s="263"/>
      <c r="C95" s="263"/>
      <c r="D95" s="263"/>
      <c r="E95" s="263"/>
      <c r="H95" s="263"/>
      <c r="L95" s="265"/>
    </row>
    <row r="96" spans="1:12" x14ac:dyDescent="0.3">
      <c r="A96" s="263"/>
      <c r="B96" s="263"/>
      <c r="C96" s="263"/>
      <c r="D96" s="263"/>
      <c r="E96" s="263"/>
      <c r="H96" s="263"/>
      <c r="L96" s="265"/>
    </row>
  </sheetData>
  <phoneticPr fontId="19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M82"/>
  <sheetViews>
    <sheetView topLeftCell="A17" zoomScale="70" zoomScaleNormal="70" workbookViewId="0">
      <selection activeCell="G46" sqref="G46"/>
    </sheetView>
  </sheetViews>
  <sheetFormatPr defaultColWidth="11.453125" defaultRowHeight="12.5" x14ac:dyDescent="0.25"/>
  <cols>
    <col min="1" max="1" width="49.7265625" style="10" customWidth="1"/>
    <col min="2" max="2" width="13.26953125" style="10" customWidth="1"/>
    <col min="3" max="5" width="17.7265625" style="26" bestFit="1" customWidth="1"/>
    <col min="6" max="7" width="13.453125" style="26" customWidth="1"/>
    <col min="8" max="8" width="14.54296875" style="10" customWidth="1"/>
    <col min="9" max="10" width="11.7265625" style="10" bestFit="1" customWidth="1"/>
    <col min="11" max="11" width="14.7265625" style="10" customWidth="1"/>
    <col min="12" max="12" width="11.7265625" style="10" bestFit="1" customWidth="1"/>
    <col min="13" max="16384" width="11.453125" style="10"/>
  </cols>
  <sheetData>
    <row r="1" spans="1:11" ht="32.25" customHeight="1" x14ac:dyDescent="0.25">
      <c r="A1" s="202" t="s">
        <v>15</v>
      </c>
      <c r="B1" s="202"/>
      <c r="C1" s="202"/>
      <c r="D1" s="202"/>
      <c r="E1" s="202"/>
      <c r="F1" s="202"/>
      <c r="G1" s="202"/>
      <c r="H1" s="235"/>
      <c r="I1" s="202"/>
      <c r="J1" s="202"/>
      <c r="K1" s="202"/>
    </row>
    <row r="2" spans="1:11" ht="27.75" customHeight="1" x14ac:dyDescent="0.25">
      <c r="A2" s="202" t="s">
        <v>33</v>
      </c>
      <c r="B2" s="202"/>
      <c r="C2" s="202"/>
      <c r="D2" s="202"/>
      <c r="E2" s="202"/>
      <c r="F2" s="202"/>
      <c r="G2" s="216"/>
      <c r="H2" s="235" t="s">
        <v>34</v>
      </c>
      <c r="I2" s="202"/>
      <c r="J2" s="202"/>
      <c r="K2" s="202"/>
    </row>
    <row r="3" spans="1:11" ht="40.5" x14ac:dyDescent="0.25">
      <c r="A3" s="207" t="s">
        <v>169</v>
      </c>
      <c r="B3" s="208">
        <v>2016</v>
      </c>
      <c r="C3" s="208">
        <v>2017</v>
      </c>
      <c r="D3" s="208">
        <v>2018</v>
      </c>
      <c r="E3" s="250">
        <v>2019</v>
      </c>
      <c r="F3" s="209" t="s">
        <v>36</v>
      </c>
      <c r="G3" s="209" t="s">
        <v>220</v>
      </c>
      <c r="H3" s="210">
        <v>2018</v>
      </c>
      <c r="I3" s="250">
        <v>2019</v>
      </c>
      <c r="J3" s="209" t="s">
        <v>36</v>
      </c>
      <c r="K3" s="209" t="s">
        <v>220</v>
      </c>
    </row>
    <row r="4" spans="1:11" ht="13.5" x14ac:dyDescent="0.3">
      <c r="A4" s="283" t="s">
        <v>105</v>
      </c>
      <c r="B4" s="214"/>
      <c r="C4" s="214">
        <v>494.38923069999998</v>
      </c>
      <c r="D4" s="214">
        <v>720.252748</v>
      </c>
      <c r="E4" s="214">
        <v>1122.0888910000001</v>
      </c>
      <c r="F4" s="261">
        <v>1594.8558410000001</v>
      </c>
      <c r="G4" s="261">
        <v>1625.7002769999999</v>
      </c>
      <c r="H4" s="190">
        <v>719.73779969999998</v>
      </c>
      <c r="I4" s="214">
        <v>1122.0888910000001</v>
      </c>
      <c r="J4" s="261">
        <v>1594.8558409</v>
      </c>
      <c r="K4" s="261">
        <v>1625.7002768</v>
      </c>
    </row>
    <row r="5" spans="1:11" ht="13.5" x14ac:dyDescent="0.3">
      <c r="A5" s="283" t="s">
        <v>106</v>
      </c>
      <c r="B5" s="284">
        <v>3775.1032083659802</v>
      </c>
      <c r="C5" s="284">
        <v>3963.82142506838</v>
      </c>
      <c r="D5" s="284">
        <v>3693.1400650303603</v>
      </c>
      <c r="E5" s="284">
        <v>4037.9348037999998</v>
      </c>
      <c r="F5" s="261">
        <v>4547.5415153000004</v>
      </c>
      <c r="G5" s="261">
        <v>4479.6099697999998</v>
      </c>
      <c r="H5" s="311">
        <v>3533.9068631</v>
      </c>
      <c r="I5" s="284">
        <v>3868.6346408475679</v>
      </c>
      <c r="J5" s="261">
        <v>4371.6790533166768</v>
      </c>
      <c r="K5" s="261">
        <v>4302.1933593942213</v>
      </c>
    </row>
    <row r="6" spans="1:11" ht="13.5" x14ac:dyDescent="0.3">
      <c r="A6" s="283" t="s">
        <v>107</v>
      </c>
      <c r="B6" s="284"/>
      <c r="C6" s="284">
        <v>937.56976679999991</v>
      </c>
      <c r="D6" s="284">
        <v>736.22973737999996</v>
      </c>
      <c r="E6" s="284">
        <v>0</v>
      </c>
      <c r="F6" s="261"/>
      <c r="G6" s="261"/>
      <c r="H6" s="311">
        <v>736.22973737999996</v>
      </c>
      <c r="I6" s="284">
        <v>0</v>
      </c>
      <c r="J6" s="261"/>
      <c r="K6" s="261"/>
    </row>
    <row r="7" spans="1:11" s="344" customFormat="1" ht="13.5" x14ac:dyDescent="0.3">
      <c r="A7" s="341" t="s">
        <v>108</v>
      </c>
      <c r="B7" s="342">
        <v>72046.813577415785</v>
      </c>
      <c r="C7" s="342">
        <v>74495.458264265631</v>
      </c>
      <c r="D7" s="342">
        <v>69798.619899312456</v>
      </c>
      <c r="E7" s="342">
        <v>91336.312541079998</v>
      </c>
      <c r="F7" s="321">
        <v>103666.945899532</v>
      </c>
      <c r="G7" s="261">
        <v>106187.695077553</v>
      </c>
      <c r="H7" s="311">
        <v>66357.395156002007</v>
      </c>
      <c r="I7" s="284">
        <v>81406.438975110214</v>
      </c>
      <c r="J7" s="261">
        <v>89990.737415920594</v>
      </c>
      <c r="K7" s="261">
        <v>92042.438781918027</v>
      </c>
    </row>
    <row r="8" spans="1:11" ht="13.5" x14ac:dyDescent="0.3">
      <c r="A8" s="284" t="s">
        <v>109</v>
      </c>
      <c r="B8" s="284">
        <v>562.28167299999996</v>
      </c>
      <c r="C8" s="284">
        <v>587.75667891800003</v>
      </c>
      <c r="D8" s="284">
        <v>367.13232267000001</v>
      </c>
      <c r="E8" s="284">
        <v>836.11809817000005</v>
      </c>
      <c r="F8" s="261">
        <v>1194.0325845</v>
      </c>
      <c r="G8" s="261">
        <v>1204.8130787</v>
      </c>
      <c r="H8" s="311">
        <v>367.13232319999997</v>
      </c>
      <c r="I8" s="284">
        <v>836.11809817000005</v>
      </c>
      <c r="J8" s="261">
        <v>1194.03258443</v>
      </c>
      <c r="K8" s="261">
        <v>1204.8130787299999</v>
      </c>
    </row>
    <row r="9" spans="1:11" ht="13.5" x14ac:dyDescent="0.3">
      <c r="A9" s="283" t="s">
        <v>110</v>
      </c>
      <c r="B9" s="46">
        <v>2705.4907136500001</v>
      </c>
      <c r="C9" s="46">
        <v>4087.429529</v>
      </c>
      <c r="D9" s="46">
        <v>5108.2578966000001</v>
      </c>
      <c r="E9" s="46">
        <v>9789.219411</v>
      </c>
      <c r="F9" s="261">
        <v>11610.980333</v>
      </c>
      <c r="G9" s="261">
        <v>12058.440078</v>
      </c>
      <c r="H9" s="192">
        <v>5108.2578978000001</v>
      </c>
      <c r="I9" s="46">
        <v>9789.219411</v>
      </c>
      <c r="J9" s="261">
        <v>11610.980332429999</v>
      </c>
      <c r="K9" s="261">
        <v>12058.44007828</v>
      </c>
    </row>
    <row r="10" spans="1:11" ht="13.5" x14ac:dyDescent="0.3">
      <c r="A10" s="283" t="s">
        <v>111</v>
      </c>
      <c r="B10" s="284">
        <v>7860.59308014</v>
      </c>
      <c r="C10" s="284">
        <v>7088.9805865899998</v>
      </c>
      <c r="D10" s="284">
        <v>6192.21750892</v>
      </c>
      <c r="E10" s="284">
        <v>7269.6302553799997</v>
      </c>
      <c r="F10" s="261">
        <v>7870.54243391</v>
      </c>
      <c r="G10" s="261">
        <v>8172.53457213</v>
      </c>
      <c r="H10" s="311">
        <v>6192.21750892</v>
      </c>
      <c r="I10" s="284">
        <v>7269.6302553799997</v>
      </c>
      <c r="J10" s="261">
        <v>7870.54243391</v>
      </c>
      <c r="K10" s="261">
        <v>8172.53457213</v>
      </c>
    </row>
    <row r="11" spans="1:11" ht="13.5" x14ac:dyDescent="0.3">
      <c r="A11" s="283" t="s">
        <v>112</v>
      </c>
      <c r="B11" s="284">
        <v>229983.63194027726</v>
      </c>
      <c r="C11" s="284">
        <v>230054.64336983109</v>
      </c>
      <c r="D11" s="284">
        <v>217748.61119255793</v>
      </c>
      <c r="E11" s="284">
        <v>224626.05722675158</v>
      </c>
      <c r="F11" s="261">
        <v>222672.74101576357</v>
      </c>
      <c r="G11" s="261">
        <v>223720.48614111671</v>
      </c>
      <c r="H11" s="311">
        <v>207961.39807489846</v>
      </c>
      <c r="I11" s="284">
        <v>212535.95540834931</v>
      </c>
      <c r="J11" s="261">
        <v>210831.66938055042</v>
      </c>
      <c r="K11" s="261">
        <v>212070.94894874311</v>
      </c>
    </row>
    <row r="12" spans="1:11" ht="13.5" x14ac:dyDescent="0.3">
      <c r="A12" s="283" t="s">
        <v>113</v>
      </c>
      <c r="B12" s="284"/>
      <c r="C12" s="284">
        <v>155.042338</v>
      </c>
      <c r="D12" s="284">
        <v>206.74749700000001</v>
      </c>
      <c r="E12" s="284">
        <v>259.94641899999999</v>
      </c>
      <c r="F12" s="261">
        <v>315.90071499999999</v>
      </c>
      <c r="G12" s="261">
        <v>330.07399800000002</v>
      </c>
      <c r="H12" s="311">
        <v>206.74749700000001</v>
      </c>
      <c r="I12" s="284">
        <v>259.94641899999999</v>
      </c>
      <c r="J12" s="261">
        <v>315.90071499999999</v>
      </c>
      <c r="K12" s="261">
        <v>330.07399800000002</v>
      </c>
    </row>
    <row r="13" spans="1:11" ht="13.5" x14ac:dyDescent="0.3">
      <c r="A13" s="283" t="s">
        <v>114</v>
      </c>
      <c r="B13" s="284">
        <v>21033.290150000001</v>
      </c>
      <c r="C13" s="284">
        <v>28275.597258999998</v>
      </c>
      <c r="D13" s="284">
        <v>28233.403021999999</v>
      </c>
      <c r="E13" s="284">
        <v>42193.108132000001</v>
      </c>
      <c r="F13" s="261">
        <v>52984.896258000001</v>
      </c>
      <c r="G13" s="261">
        <v>51234.037191000003</v>
      </c>
      <c r="H13" s="311">
        <v>17139.733208170001</v>
      </c>
      <c r="I13" s="284">
        <v>25987.322637820002</v>
      </c>
      <c r="J13" s="261">
        <v>34707.809005230003</v>
      </c>
      <c r="K13" s="261">
        <v>32584.171811640001</v>
      </c>
    </row>
    <row r="14" spans="1:11" ht="13.5" x14ac:dyDescent="0.3">
      <c r="A14" s="283" t="s">
        <v>115</v>
      </c>
      <c r="B14" s="89">
        <v>1727.9492680000001</v>
      </c>
      <c r="C14" s="89">
        <v>2260.1639559999999</v>
      </c>
      <c r="D14" s="89">
        <v>1446.9296899999999</v>
      </c>
      <c r="E14" s="89">
        <v>1247.3796090000001</v>
      </c>
      <c r="F14" s="261">
        <v>1189.43523</v>
      </c>
      <c r="G14" s="261">
        <v>1301.4253759999999</v>
      </c>
      <c r="H14" s="193">
        <v>1446.9296899999999</v>
      </c>
      <c r="I14" s="89">
        <v>1247.3796090000001</v>
      </c>
      <c r="J14" s="261">
        <v>1189.43523</v>
      </c>
      <c r="K14" s="261">
        <v>1301.4253759999999</v>
      </c>
    </row>
    <row r="15" spans="1:11" ht="13.5" x14ac:dyDescent="0.3">
      <c r="A15" s="283" t="s">
        <v>116</v>
      </c>
      <c r="B15" s="89">
        <v>213.55742799999999</v>
      </c>
      <c r="C15" s="89">
        <v>285.31678599999998</v>
      </c>
      <c r="D15" s="89">
        <v>247.86173600000001</v>
      </c>
      <c r="E15" s="89">
        <v>257.134837</v>
      </c>
      <c r="F15" s="261">
        <v>138.08055999999999</v>
      </c>
      <c r="G15" s="261">
        <v>142.67853299999999</v>
      </c>
      <c r="H15" s="193">
        <v>247.86173600000001</v>
      </c>
      <c r="I15" s="89">
        <v>257.134837</v>
      </c>
      <c r="J15" s="261">
        <v>138.08055999999999</v>
      </c>
      <c r="K15" s="261">
        <v>142.67853299999999</v>
      </c>
    </row>
    <row r="16" spans="1:11" ht="13.5" x14ac:dyDescent="0.3">
      <c r="A16" s="283" t="s">
        <v>117</v>
      </c>
      <c r="B16" s="284">
        <v>10549.429823</v>
      </c>
      <c r="C16" s="284">
        <v>13100.271393000001</v>
      </c>
      <c r="D16" s="284">
        <v>12855.190569</v>
      </c>
      <c r="E16" s="284">
        <v>14557.306977</v>
      </c>
      <c r="F16" s="261">
        <v>15582.641428999999</v>
      </c>
      <c r="G16" s="261">
        <v>16423.840694999999</v>
      </c>
      <c r="H16" s="311">
        <v>11838.063186490001</v>
      </c>
      <c r="I16" s="284">
        <v>13268.523521249999</v>
      </c>
      <c r="J16" s="261">
        <v>14091.44186859</v>
      </c>
      <c r="K16" s="261">
        <v>14844.66865082</v>
      </c>
    </row>
    <row r="17" spans="1:11" ht="13.5" x14ac:dyDescent="0.3">
      <c r="A17" s="283" t="s">
        <v>118</v>
      </c>
      <c r="B17" s="284">
        <v>2324.3544745500003</v>
      </c>
      <c r="C17" s="284">
        <v>2557.3237183299998</v>
      </c>
      <c r="D17" s="284">
        <v>2999.21291539</v>
      </c>
      <c r="E17" s="284">
        <v>2650.9361171300002</v>
      </c>
      <c r="F17" s="261">
        <v>2287.3897774699999</v>
      </c>
      <c r="G17" s="261">
        <v>2207.2095812699999</v>
      </c>
      <c r="H17" s="311">
        <v>2894.2766131200001</v>
      </c>
      <c r="I17" s="284">
        <v>2446.5292151180001</v>
      </c>
      <c r="J17" s="261">
        <v>2108.7805064899999</v>
      </c>
      <c r="K17" s="261">
        <v>2025.9261427900001</v>
      </c>
    </row>
    <row r="18" spans="1:11" ht="13.5" x14ac:dyDescent="0.3">
      <c r="A18" s="283" t="s">
        <v>119</v>
      </c>
      <c r="B18" s="284">
        <v>510.835734</v>
      </c>
      <c r="C18" s="284">
        <v>961.44265600000006</v>
      </c>
      <c r="D18" s="284"/>
      <c r="E18" s="284"/>
      <c r="F18" s="261">
        <v>163.963764</v>
      </c>
      <c r="G18" s="261">
        <v>196.447847</v>
      </c>
      <c r="H18" s="311"/>
      <c r="I18" s="284"/>
      <c r="J18" s="261">
        <v>163.963764</v>
      </c>
      <c r="K18" s="261">
        <v>196.447847</v>
      </c>
    </row>
    <row r="19" spans="1:11" ht="13.5" x14ac:dyDescent="0.3">
      <c r="A19" s="283" t="s">
        <v>120</v>
      </c>
      <c r="B19" s="284">
        <v>3422.9115569999999</v>
      </c>
      <c r="C19" s="284">
        <v>3604.7922010000002</v>
      </c>
      <c r="D19" s="284">
        <v>3550.9635320000002</v>
      </c>
      <c r="E19" s="284">
        <v>2097.2192060000002</v>
      </c>
      <c r="F19" s="261">
        <v>2360.7144480000002</v>
      </c>
      <c r="G19" s="261">
        <v>2426.545439</v>
      </c>
      <c r="H19" s="311">
        <v>3550.9635320000002</v>
      </c>
      <c r="I19" s="284">
        <v>2097.2192060000002</v>
      </c>
      <c r="J19" s="261">
        <v>2360.7144480000002</v>
      </c>
      <c r="K19" s="261">
        <v>2426.545439</v>
      </c>
    </row>
    <row r="20" spans="1:11" ht="11.25" customHeight="1" x14ac:dyDescent="0.3">
      <c r="A20" s="283" t="s">
        <v>121</v>
      </c>
      <c r="B20" s="284">
        <v>9857.1744423500004</v>
      </c>
      <c r="C20" s="284">
        <v>10982.175148979999</v>
      </c>
      <c r="D20" s="284">
        <v>11198.9004989</v>
      </c>
      <c r="E20" s="284">
        <v>7297.1855267800001</v>
      </c>
      <c r="F20" s="261">
        <v>9600.77258162</v>
      </c>
      <c r="G20" s="261">
        <v>9985.2551478299993</v>
      </c>
      <c r="H20" s="311">
        <v>8428.05080198</v>
      </c>
      <c r="I20" s="284">
        <v>7297.1855267800001</v>
      </c>
      <c r="J20" s="261">
        <v>9600.7725804500005</v>
      </c>
      <c r="K20" s="261">
        <v>9985.25514836</v>
      </c>
    </row>
    <row r="21" spans="1:11" ht="11.25" customHeight="1" x14ac:dyDescent="0.3">
      <c r="A21" s="283" t="s">
        <v>122</v>
      </c>
      <c r="B21" s="284"/>
      <c r="C21" s="284">
        <v>51.484668999999997</v>
      </c>
      <c r="D21" s="284">
        <v>29.453568000000001</v>
      </c>
      <c r="E21" s="284">
        <v>62.186200999999997</v>
      </c>
      <c r="F21" s="261">
        <v>138.49893</v>
      </c>
      <c r="G21" s="261">
        <v>151.15722600000001</v>
      </c>
      <c r="H21" s="311">
        <v>29.453568000000001</v>
      </c>
      <c r="I21" s="284">
        <v>62.186200999999997</v>
      </c>
      <c r="J21" s="261">
        <v>138.49893</v>
      </c>
      <c r="K21" s="261">
        <v>151.15722600000001</v>
      </c>
    </row>
    <row r="22" spans="1:11" ht="13.5" x14ac:dyDescent="0.3">
      <c r="A22" s="283" t="s">
        <v>123</v>
      </c>
      <c r="B22" s="284">
        <v>56445.988857699995</v>
      </c>
      <c r="C22" s="284">
        <v>75438.04931480001</v>
      </c>
      <c r="D22" s="284">
        <v>69972.160990499149</v>
      </c>
      <c r="E22" s="284">
        <v>88568.760959917956</v>
      </c>
      <c r="F22" s="261">
        <v>88876.864673026124</v>
      </c>
      <c r="G22" s="261">
        <v>90421.701362482883</v>
      </c>
      <c r="H22" s="311">
        <v>59291.344532689669</v>
      </c>
      <c r="I22" s="284">
        <v>70521.163242696886</v>
      </c>
      <c r="J22" s="261">
        <v>72943.864768978121</v>
      </c>
      <c r="K22" s="261">
        <v>74001.030700730422</v>
      </c>
    </row>
    <row r="23" spans="1:11" ht="13.5" x14ac:dyDescent="0.3">
      <c r="A23" s="283" t="s">
        <v>124</v>
      </c>
      <c r="B23" s="284"/>
      <c r="C23" s="284"/>
      <c r="D23" s="284"/>
      <c r="E23" s="284"/>
      <c r="F23" s="261">
        <v>376.0025627</v>
      </c>
      <c r="G23" s="261">
        <v>362.77564719999998</v>
      </c>
      <c r="H23" s="311"/>
      <c r="I23" s="284"/>
      <c r="J23" s="261">
        <v>376.00256273264102</v>
      </c>
      <c r="K23" s="261">
        <v>362.77564719503101</v>
      </c>
    </row>
    <row r="24" spans="1:11" ht="13.5" x14ac:dyDescent="0.3">
      <c r="A24" s="283" t="s">
        <v>125</v>
      </c>
      <c r="B24" s="284">
        <v>2856.76437885</v>
      </c>
      <c r="C24" s="284">
        <v>3595.5517213200001</v>
      </c>
      <c r="D24" s="284">
        <v>3554.3736791000001</v>
      </c>
      <c r="E24" s="284">
        <v>4826.1406684000003</v>
      </c>
      <c r="F24" s="261">
        <v>6208.7053931099999</v>
      </c>
      <c r="G24" s="261">
        <v>6516.2921675600001</v>
      </c>
      <c r="H24" s="311">
        <v>3554.3736742999999</v>
      </c>
      <c r="I24" s="284">
        <v>4826.1406684000003</v>
      </c>
      <c r="J24" s="261">
        <v>6208.70539336</v>
      </c>
      <c r="K24" s="261">
        <v>6516.2921672499997</v>
      </c>
    </row>
    <row r="25" spans="1:11" ht="13.5" customHeight="1" x14ac:dyDescent="0.3">
      <c r="A25" s="283" t="s">
        <v>126</v>
      </c>
      <c r="B25" s="284">
        <v>31273.47162394</v>
      </c>
      <c r="C25" s="284">
        <v>30773.0515825</v>
      </c>
      <c r="D25" s="284">
        <v>26399.732758580001</v>
      </c>
      <c r="E25" s="284">
        <v>36672.631652609998</v>
      </c>
      <c r="F25" s="261">
        <v>47114.026678039998</v>
      </c>
      <c r="G25" s="261">
        <v>47843.882158549997</v>
      </c>
      <c r="H25" s="311">
        <v>26399.732773250002</v>
      </c>
      <c r="I25" s="284">
        <v>36672.631652609998</v>
      </c>
      <c r="J25" s="261">
        <v>47114.026676740003</v>
      </c>
      <c r="K25" s="261">
        <v>47843.882159549998</v>
      </c>
    </row>
    <row r="26" spans="1:11" ht="13.5" customHeight="1" x14ac:dyDescent="0.3">
      <c r="A26" s="283" t="s">
        <v>127</v>
      </c>
      <c r="B26" s="284">
        <v>5818.9213259999997</v>
      </c>
      <c r="C26" s="284">
        <v>5764.7054470000003</v>
      </c>
      <c r="D26" s="284">
        <v>5599.4847220000001</v>
      </c>
      <c r="E26" s="284">
        <v>6430.5234719999999</v>
      </c>
      <c r="F26" s="261">
        <v>7074.2766689999999</v>
      </c>
      <c r="G26" s="261">
        <v>7278.4254149999997</v>
      </c>
      <c r="H26" s="311">
        <v>5171.640539</v>
      </c>
      <c r="I26" s="284">
        <v>5950.4197530000001</v>
      </c>
      <c r="J26" s="261">
        <v>6489.1251229999998</v>
      </c>
      <c r="K26" s="261">
        <v>6668.9980500000001</v>
      </c>
    </row>
    <row r="27" spans="1:11" ht="13.9" customHeight="1" x14ac:dyDescent="0.3">
      <c r="A27" s="283" t="s">
        <v>128</v>
      </c>
      <c r="B27" s="284">
        <v>19010.852249</v>
      </c>
      <c r="C27" s="284">
        <v>22373.895826</v>
      </c>
      <c r="D27" s="284">
        <v>21142.102086999999</v>
      </c>
      <c r="E27" s="284">
        <v>25069.825226000001</v>
      </c>
      <c r="F27" s="261">
        <v>24124.540176999999</v>
      </c>
      <c r="G27" s="261">
        <v>24942.030336</v>
      </c>
      <c r="H27" s="311">
        <v>21142.102191329999</v>
      </c>
      <c r="I27" s="284">
        <v>25069.825224749999</v>
      </c>
      <c r="J27" s="261">
        <v>24124.540177139999</v>
      </c>
      <c r="K27" s="261">
        <v>24942.030337510001</v>
      </c>
    </row>
    <row r="28" spans="1:11" ht="13.5" x14ac:dyDescent="0.3">
      <c r="A28" s="283" t="s">
        <v>129</v>
      </c>
      <c r="B28" s="284">
        <v>81.844166712113818</v>
      </c>
      <c r="C28" s="284"/>
      <c r="D28" s="284"/>
      <c r="E28" s="284"/>
      <c r="F28" s="261"/>
      <c r="G28" s="261"/>
      <c r="H28" s="311"/>
      <c r="I28" s="284"/>
      <c r="J28" s="261"/>
      <c r="K28" s="261"/>
    </row>
    <row r="29" spans="1:11" ht="13.5" customHeight="1" x14ac:dyDescent="0.3">
      <c r="A29" s="283" t="s">
        <v>130</v>
      </c>
      <c r="B29" s="284">
        <v>452.82751100000002</v>
      </c>
      <c r="C29" s="284">
        <v>518.57550000000003</v>
      </c>
      <c r="D29" s="284">
        <v>481.26369699999998</v>
      </c>
      <c r="E29" s="284">
        <v>452.06367</v>
      </c>
      <c r="F29" s="261">
        <v>334.835779</v>
      </c>
      <c r="G29" s="261">
        <v>341.41620699999999</v>
      </c>
      <c r="H29" s="311">
        <v>481.26369690000001</v>
      </c>
      <c r="I29" s="284">
        <v>452.06366989999998</v>
      </c>
      <c r="J29" s="261">
        <v>334.83577939999998</v>
      </c>
      <c r="K29" s="261">
        <v>341.41620699999999</v>
      </c>
    </row>
    <row r="30" spans="1:11" ht="13.5" x14ac:dyDescent="0.3">
      <c r="A30" s="283" t="s">
        <v>131</v>
      </c>
      <c r="B30" s="284">
        <v>1512.2083750685899</v>
      </c>
      <c r="C30" s="284">
        <v>247.77060528468002</v>
      </c>
      <c r="D30" s="284">
        <v>173.12081577533002</v>
      </c>
      <c r="E30" s="284">
        <v>264.27329529999997</v>
      </c>
      <c r="F30" s="261"/>
      <c r="G30" s="261"/>
      <c r="H30" s="311">
        <v>173.12094164000001</v>
      </c>
      <c r="I30" s="284">
        <v>264.2732952889038</v>
      </c>
      <c r="J30" s="261"/>
      <c r="K30" s="261"/>
    </row>
    <row r="31" spans="1:11" ht="13.5" x14ac:dyDescent="0.3">
      <c r="A31" s="283" t="s">
        <v>132</v>
      </c>
      <c r="B31" s="284">
        <v>157586.483599</v>
      </c>
      <c r="C31" s="284">
        <v>166487.14105899999</v>
      </c>
      <c r="D31" s="284">
        <v>158583.807497</v>
      </c>
      <c r="E31" s="284">
        <v>183468.77592099999</v>
      </c>
      <c r="F31" s="261">
        <v>199807.282007</v>
      </c>
      <c r="G31" s="261">
        <v>207570.530104</v>
      </c>
      <c r="H31" s="311">
        <v>151963.71763229999</v>
      </c>
      <c r="I31" s="284">
        <v>177500.14756414</v>
      </c>
      <c r="J31" s="261">
        <v>194502.8197584</v>
      </c>
      <c r="K31" s="261">
        <v>201799.5762103</v>
      </c>
    </row>
    <row r="32" spans="1:11" ht="13.5" x14ac:dyDescent="0.3">
      <c r="A32" s="283" t="s">
        <v>133</v>
      </c>
      <c r="B32" s="284">
        <v>64232.34337122288</v>
      </c>
      <c r="C32" s="284">
        <v>117966.55344521547</v>
      </c>
      <c r="D32" s="284">
        <v>137177.97663487052</v>
      </c>
      <c r="E32" s="284">
        <v>171521.2330164033</v>
      </c>
      <c r="F32" s="261">
        <v>182926.5185510829</v>
      </c>
      <c r="G32" s="261">
        <v>186035.32515651046</v>
      </c>
      <c r="H32" s="311">
        <v>87839.920615666342</v>
      </c>
      <c r="I32" s="284">
        <v>107395.08838507117</v>
      </c>
      <c r="J32" s="261">
        <v>112833.27725408284</v>
      </c>
      <c r="K32" s="261">
        <v>115434.29176174042</v>
      </c>
    </row>
    <row r="33" spans="1:13" ht="13.5" x14ac:dyDescent="0.3">
      <c r="A33" s="283" t="s">
        <v>134</v>
      </c>
      <c r="B33" s="284">
        <v>7325.8606813900005</v>
      </c>
      <c r="C33" s="284">
        <v>11398.770399999999</v>
      </c>
      <c r="D33" s="284">
        <v>13642.245324</v>
      </c>
      <c r="E33" s="284">
        <v>18208.105569300002</v>
      </c>
      <c r="F33" s="261">
        <v>20738.778601900001</v>
      </c>
      <c r="G33" s="261">
        <v>21100.6107443</v>
      </c>
      <c r="H33" s="311">
        <v>9975.13159395</v>
      </c>
      <c r="I33" s="284">
        <v>13865.248088369999</v>
      </c>
      <c r="J33" s="261">
        <v>16002.70978607</v>
      </c>
      <c r="K33" s="261">
        <v>16290.48418729</v>
      </c>
    </row>
    <row r="34" spans="1:13" ht="13.5" x14ac:dyDescent="0.3">
      <c r="A34" s="283" t="s">
        <v>135</v>
      </c>
      <c r="B34" s="284"/>
      <c r="C34" s="284"/>
      <c r="D34" s="89">
        <v>61.669911999999997</v>
      </c>
      <c r="E34" s="89">
        <v>366.61321776836439</v>
      </c>
      <c r="F34" s="261">
        <v>496.88258044411504</v>
      </c>
      <c r="G34" s="261">
        <v>545.8703047722704</v>
      </c>
      <c r="H34" s="193">
        <v>61.656566269999999</v>
      </c>
      <c r="I34" s="89">
        <v>366.6132101801519</v>
      </c>
      <c r="J34" s="261">
        <v>496.88258699341054</v>
      </c>
      <c r="K34" s="261">
        <v>545.87030440828892</v>
      </c>
    </row>
    <row r="35" spans="1:13" ht="13.5" x14ac:dyDescent="0.3">
      <c r="A35" s="283" t="s">
        <v>136</v>
      </c>
      <c r="B35" s="284">
        <v>10147.779630000001</v>
      </c>
      <c r="C35" s="284">
        <v>9285.4695859999993</v>
      </c>
      <c r="D35" s="284">
        <v>8657.2299124000001</v>
      </c>
      <c r="E35" s="284">
        <v>8168.9882159999997</v>
      </c>
      <c r="F35" s="261">
        <v>11181.920910999999</v>
      </c>
      <c r="G35" s="261">
        <v>11563.367185999999</v>
      </c>
      <c r="H35" s="311">
        <v>8499.9238935199992</v>
      </c>
      <c r="I35" s="284">
        <v>8103.8714180799998</v>
      </c>
      <c r="J35" s="261">
        <v>11181.920913329999</v>
      </c>
      <c r="K35" s="261">
        <v>11563.367184430001</v>
      </c>
    </row>
    <row r="36" spans="1:13" ht="13.5" x14ac:dyDescent="0.3">
      <c r="A36" s="283" t="s">
        <v>137</v>
      </c>
      <c r="B36" s="284"/>
      <c r="C36" s="284"/>
      <c r="D36" s="284"/>
      <c r="E36" s="284"/>
      <c r="F36" s="261">
        <v>752.99890800000003</v>
      </c>
      <c r="G36" s="261">
        <v>722.23816299999999</v>
      </c>
      <c r="H36" s="311"/>
      <c r="I36" s="284"/>
      <c r="J36" s="261">
        <v>752.99890800000003</v>
      </c>
      <c r="K36" s="261">
        <v>722.23816299999999</v>
      </c>
    </row>
    <row r="37" spans="1:13" ht="13.5" x14ac:dyDescent="0.3">
      <c r="A37" s="283" t="s">
        <v>165</v>
      </c>
      <c r="B37" s="284">
        <v>2014</v>
      </c>
      <c r="C37" s="284">
        <v>1761</v>
      </c>
      <c r="D37" s="284">
        <v>1203.6874949999999</v>
      </c>
      <c r="E37" s="284">
        <v>1229.2941760000001</v>
      </c>
      <c r="F37" s="261">
        <v>1087.3556779999999</v>
      </c>
      <c r="G37" s="261">
        <v>1101.012778</v>
      </c>
      <c r="H37" s="311">
        <v>1203.6874949999999</v>
      </c>
      <c r="I37" s="284">
        <v>1229.2941760000001</v>
      </c>
      <c r="J37" s="261">
        <v>1087.3556779999999</v>
      </c>
      <c r="K37" s="261">
        <v>1101.012778</v>
      </c>
    </row>
    <row r="38" spans="1:13" s="344" customFormat="1" ht="13.5" x14ac:dyDescent="0.3">
      <c r="A38" s="341" t="s">
        <v>139</v>
      </c>
      <c r="B38" s="342">
        <v>40224.599000000002</v>
      </c>
      <c r="C38" s="342">
        <v>49384.631178290001</v>
      </c>
      <c r="D38" s="342">
        <v>47343.603803860002</v>
      </c>
      <c r="E38" s="342">
        <v>55209.691162119998</v>
      </c>
      <c r="F38" s="321">
        <v>57499.457201919999</v>
      </c>
      <c r="G38" s="321">
        <v>59402.430855120001</v>
      </c>
      <c r="H38" s="343">
        <v>42365.394253660001</v>
      </c>
      <c r="I38" s="342">
        <v>49081.096811579999</v>
      </c>
      <c r="J38" s="321">
        <v>50970.893382429997</v>
      </c>
      <c r="K38" s="261">
        <v>52650.733297910003</v>
      </c>
    </row>
    <row r="39" spans="1:13" ht="13.5" customHeight="1" x14ac:dyDescent="0.3">
      <c r="A39" s="283" t="s">
        <v>140</v>
      </c>
      <c r="B39" s="284">
        <v>383.37565799999999</v>
      </c>
      <c r="C39" s="284">
        <v>464.72040199999998</v>
      </c>
      <c r="D39" s="284">
        <v>453.60370999999998</v>
      </c>
      <c r="E39" s="284">
        <v>612.23765300000002</v>
      </c>
      <c r="F39" s="261">
        <v>698.93882499999995</v>
      </c>
      <c r="G39" s="261">
        <v>725.62913200000003</v>
      </c>
      <c r="H39" s="311">
        <v>453.60370999999998</v>
      </c>
      <c r="I39" s="284">
        <v>612.23765300000002</v>
      </c>
      <c r="J39" s="261">
        <v>698.93882499999995</v>
      </c>
      <c r="K39" s="261">
        <v>725.62913200000003</v>
      </c>
    </row>
    <row r="40" spans="1:13" ht="13.5" x14ac:dyDescent="0.3">
      <c r="A40" s="283" t="s">
        <v>141</v>
      </c>
      <c r="B40" s="284">
        <v>1218.1990910578402</v>
      </c>
      <c r="C40" s="284">
        <v>1262.98903845828</v>
      </c>
      <c r="D40" s="284">
        <v>1046.4327731890201</v>
      </c>
      <c r="E40" s="284">
        <v>1386.6275780999999</v>
      </c>
      <c r="F40" s="261">
        <v>1355.6029834000001</v>
      </c>
      <c r="G40" s="261">
        <v>1345.3016808</v>
      </c>
      <c r="H40" s="311">
        <v>1045.9692055</v>
      </c>
      <c r="I40" s="284">
        <v>1386.6275781276479</v>
      </c>
      <c r="J40" s="261">
        <v>1355.6029833919631</v>
      </c>
      <c r="K40" s="261">
        <v>1345.3016808373211</v>
      </c>
    </row>
    <row r="41" spans="1:13" ht="13.5" x14ac:dyDescent="0.3">
      <c r="A41" s="283" t="s">
        <v>142</v>
      </c>
      <c r="B41" s="284">
        <v>516.26888014999997</v>
      </c>
      <c r="C41" s="284">
        <v>650.63058032000004</v>
      </c>
      <c r="D41" s="284">
        <v>613.27205786000002</v>
      </c>
      <c r="E41" s="284">
        <v>0</v>
      </c>
      <c r="F41" s="261"/>
      <c r="G41" s="261"/>
      <c r="H41" s="311">
        <v>613.27205786000002</v>
      </c>
      <c r="I41" s="284">
        <v>0</v>
      </c>
      <c r="J41" s="261"/>
      <c r="K41" s="261"/>
    </row>
    <row r="42" spans="1:13" ht="13.5" x14ac:dyDescent="0.3">
      <c r="A42" s="283" t="s">
        <v>143</v>
      </c>
      <c r="B42" s="284">
        <v>39622.264865080004</v>
      </c>
      <c r="C42" s="284">
        <v>46548.502837699998</v>
      </c>
      <c r="D42" s="284">
        <v>41761.871002089996</v>
      </c>
      <c r="E42" s="284">
        <v>47376.171399109997</v>
      </c>
      <c r="F42" s="261">
        <v>54683.090001409997</v>
      </c>
      <c r="G42" s="261">
        <v>56217.651455239997</v>
      </c>
      <c r="H42" s="311">
        <v>38997.422114000001</v>
      </c>
      <c r="I42" s="284">
        <v>43715.990760640001</v>
      </c>
      <c r="J42" s="261">
        <v>47967.09100475</v>
      </c>
      <c r="K42" s="261">
        <v>49266.272495739999</v>
      </c>
    </row>
    <row r="43" spans="1:13" ht="13.5" x14ac:dyDescent="0.3">
      <c r="A43" s="283" t="s">
        <v>144</v>
      </c>
      <c r="B43" s="284">
        <v>2853.9181410000001</v>
      </c>
      <c r="C43" s="284">
        <v>3367.970519</v>
      </c>
      <c r="D43" s="284">
        <v>1487.8422880000001</v>
      </c>
      <c r="E43" s="284">
        <v>1359.692006</v>
      </c>
      <c r="F43" s="261">
        <v>1406.9642100000001</v>
      </c>
      <c r="G43" s="261">
        <v>1425.497296</v>
      </c>
      <c r="H43" s="311">
        <v>83.287519349999997</v>
      </c>
      <c r="I43" s="284">
        <v>81.683202850000001</v>
      </c>
      <c r="J43" s="261">
        <v>106.65057913</v>
      </c>
      <c r="K43" s="261">
        <v>107.88240988</v>
      </c>
    </row>
    <row r="44" spans="1:13" ht="13.5" x14ac:dyDescent="0.3">
      <c r="A44" s="283" t="s">
        <v>145</v>
      </c>
      <c r="B44" s="284">
        <v>6635.9083085811699</v>
      </c>
      <c r="C44" s="284">
        <v>6600.6688244367506</v>
      </c>
      <c r="D44" s="284">
        <v>5589.389431009</v>
      </c>
      <c r="E44" s="284">
        <v>5523.4717160299997</v>
      </c>
      <c r="F44" s="261">
        <v>4442.9320538299999</v>
      </c>
      <c r="G44" s="261">
        <v>4459.7963207100001</v>
      </c>
      <c r="H44" s="311">
        <v>5590.5051868500004</v>
      </c>
      <c r="I44" s="284">
        <v>5523.4717162879533</v>
      </c>
      <c r="J44" s="261">
        <v>4442.9320537325202</v>
      </c>
      <c r="K44" s="261">
        <v>4459.7963209780619</v>
      </c>
    </row>
    <row r="45" spans="1:13" ht="13.5" x14ac:dyDescent="0.3">
      <c r="A45" s="283" t="s">
        <v>146</v>
      </c>
      <c r="B45" s="284">
        <v>6276.7626811718064</v>
      </c>
      <c r="C45" s="284">
        <v>9043.6285180783361</v>
      </c>
      <c r="D45" s="284">
        <v>9044.5619549999992</v>
      </c>
      <c r="E45" s="284">
        <v>10808.010104999999</v>
      </c>
      <c r="F45" s="261">
        <v>10134.743256</v>
      </c>
      <c r="G45" s="261">
        <v>10697.094094</v>
      </c>
      <c r="H45" s="311">
        <v>8822.9018156900001</v>
      </c>
      <c r="I45" s="284">
        <v>10697.85886393</v>
      </c>
      <c r="J45" s="261">
        <v>10107.54357437</v>
      </c>
      <c r="K45" s="261">
        <v>10669.8510367</v>
      </c>
    </row>
    <row r="46" spans="1:13" ht="12.75" customHeight="1" x14ac:dyDescent="0.3">
      <c r="A46" s="345" t="s">
        <v>170</v>
      </c>
      <c r="B46" s="346">
        <v>821050.0594646734</v>
      </c>
      <c r="C46" s="346">
        <v>945116.93536188651</v>
      </c>
      <c r="D46" s="346">
        <v>917918.8694499936</v>
      </c>
      <c r="E46" s="346">
        <v>1075933.6007561516</v>
      </c>
      <c r="F46" s="346">
        <f>SUM(F4:F45)-F37</f>
        <v>1158155.2953389587</v>
      </c>
      <c r="G46" s="346">
        <f>SUM(G4:G45)-G37</f>
        <v>1181365.8160146454</v>
      </c>
      <c r="H46" s="347">
        <v>809284.63970748626</v>
      </c>
      <c r="I46" s="346">
        <v>931837.96561172768</v>
      </c>
      <c r="J46" s="346">
        <f>SUM(J4:J45)-J37</f>
        <v>1001291.2567402492</v>
      </c>
      <c r="K46" s="346">
        <f>SUM(K4:K45)-K37</f>
        <v>1021723.1387230548</v>
      </c>
      <c r="M46" s="26"/>
    </row>
    <row r="47" spans="1:13" ht="13.5" x14ac:dyDescent="0.3">
      <c r="A47" s="283" t="s">
        <v>171</v>
      </c>
      <c r="B47" s="214">
        <v>105.52901799999999</v>
      </c>
      <c r="C47" s="214">
        <v>703.23331299999995</v>
      </c>
      <c r="D47" s="214">
        <v>712.62926300000004</v>
      </c>
      <c r="E47" s="214">
        <v>908.72022500000003</v>
      </c>
      <c r="F47" s="261">
        <v>0</v>
      </c>
      <c r="G47" s="261">
        <v>0</v>
      </c>
      <c r="H47" s="190">
        <v>712.617929</v>
      </c>
      <c r="I47" s="214">
        <v>908.72022549999997</v>
      </c>
      <c r="J47" s="261">
        <v>0</v>
      </c>
      <c r="K47" s="261">
        <v>0</v>
      </c>
    </row>
    <row r="48" spans="1:13" ht="13.5" x14ac:dyDescent="0.3">
      <c r="A48" s="283" t="s">
        <v>108</v>
      </c>
      <c r="B48" s="214">
        <v>41343.058098184178</v>
      </c>
      <c r="C48" s="214">
        <v>52382.624185668516</v>
      </c>
      <c r="D48" s="214">
        <v>5631.5699620997975</v>
      </c>
      <c r="E48" s="214">
        <v>4756.9993536129996</v>
      </c>
      <c r="F48" s="261">
        <v>6087.3549554199999</v>
      </c>
      <c r="G48" s="261">
        <v>6351.3201927299997</v>
      </c>
      <c r="H48" s="190">
        <v>5630.6029214618165</v>
      </c>
      <c r="I48" s="214">
        <v>4756.9993532984163</v>
      </c>
      <c r="J48" s="261">
        <v>6087.3549557059278</v>
      </c>
      <c r="K48" s="261">
        <v>6351.3201933823102</v>
      </c>
    </row>
    <row r="49" spans="1:11" ht="13.5" x14ac:dyDescent="0.3">
      <c r="A49" s="283" t="s">
        <v>112</v>
      </c>
      <c r="B49" s="214">
        <v>170666.72039057146</v>
      </c>
      <c r="C49" s="214">
        <v>205278.26365023036</v>
      </c>
      <c r="D49" s="214">
        <v>170573.72293993417</v>
      </c>
      <c r="E49" s="214">
        <v>199526.02903409046</v>
      </c>
      <c r="F49" s="261">
        <v>186573.5785678383</v>
      </c>
      <c r="G49" s="261">
        <v>191007.7998008781</v>
      </c>
      <c r="H49" s="190">
        <v>170573.72292605037</v>
      </c>
      <c r="I49" s="214">
        <v>199526.02904640284</v>
      </c>
      <c r="J49" s="261">
        <v>186573.57857749838</v>
      </c>
      <c r="K49" s="261">
        <v>191007.79981429016</v>
      </c>
    </row>
    <row r="50" spans="1:11" ht="13.5" x14ac:dyDescent="0.3">
      <c r="A50" s="283" t="s">
        <v>117</v>
      </c>
      <c r="B50" s="214">
        <v>326.74252899999999</v>
      </c>
      <c r="C50" s="284">
        <v>437.86335400000002</v>
      </c>
      <c r="D50" s="284">
        <v>366.12299400000001</v>
      </c>
      <c r="E50" s="284">
        <v>266.58094299999999</v>
      </c>
      <c r="F50" s="261">
        <v>293.719559</v>
      </c>
      <c r="G50" s="261">
        <v>333.08173900000003</v>
      </c>
      <c r="H50" s="311">
        <v>291.45821139999998</v>
      </c>
      <c r="I50" s="284">
        <v>181.05668403000001</v>
      </c>
      <c r="J50" s="261">
        <v>184.31133202000001</v>
      </c>
      <c r="K50" s="261">
        <v>216.47307258000001</v>
      </c>
    </row>
    <row r="51" spans="1:11" ht="13.5" x14ac:dyDescent="0.3">
      <c r="A51" s="283" t="s">
        <v>119</v>
      </c>
      <c r="B51" s="214"/>
      <c r="C51" s="284">
        <v>152.19887399999999</v>
      </c>
      <c r="D51" s="284">
        <v>1570.0974859999999</v>
      </c>
      <c r="E51" s="284">
        <v>2234.0297860000001</v>
      </c>
      <c r="F51" s="261">
        <v>2306.3221669999998</v>
      </c>
      <c r="G51" s="261">
        <v>2481.7989990000001</v>
      </c>
      <c r="H51" s="311">
        <v>1646.9720749999999</v>
      </c>
      <c r="I51" s="284">
        <v>2234.0297860000001</v>
      </c>
      <c r="J51" s="261">
        <v>2306.3221669999998</v>
      </c>
      <c r="K51" s="261">
        <v>2481.7989990000001</v>
      </c>
    </row>
    <row r="52" spans="1:11" ht="13.5" x14ac:dyDescent="0.3">
      <c r="A52" s="283" t="s">
        <v>120</v>
      </c>
      <c r="B52" s="214"/>
      <c r="C52" s="284">
        <v>358.73176100000001</v>
      </c>
      <c r="D52" s="284">
        <v>219.77225200000001</v>
      </c>
      <c r="E52" s="284">
        <v>354.21694600000001</v>
      </c>
      <c r="F52" s="261">
        <v>300.75708800000001</v>
      </c>
      <c r="G52" s="261">
        <v>315.77166199999999</v>
      </c>
      <c r="H52" s="311">
        <v>219.77428</v>
      </c>
      <c r="I52" s="284">
        <v>354.21694600000001</v>
      </c>
      <c r="J52" s="261">
        <v>300.75708800000001</v>
      </c>
      <c r="K52" s="261">
        <v>315.77166199999999</v>
      </c>
    </row>
    <row r="53" spans="1:11" ht="13.5" x14ac:dyDescent="0.3">
      <c r="A53" s="283" t="s">
        <v>121</v>
      </c>
      <c r="B53" s="214"/>
      <c r="C53" s="284"/>
      <c r="D53" s="284">
        <v>1245.44810783</v>
      </c>
      <c r="E53" s="284">
        <v>1003.1850855</v>
      </c>
      <c r="F53" s="261">
        <v>5215.3295109000001</v>
      </c>
      <c r="G53" s="261">
        <v>5231.6491855000004</v>
      </c>
      <c r="H53" s="311">
        <v>1245.4481080200001</v>
      </c>
      <c r="I53" s="284">
        <v>1003.1850855</v>
      </c>
      <c r="J53" s="261">
        <v>4128.0734426999998</v>
      </c>
      <c r="K53" s="261">
        <v>4144.4758206300003</v>
      </c>
    </row>
    <row r="54" spans="1:11" ht="13.5" x14ac:dyDescent="0.3">
      <c r="A54" s="283" t="s">
        <v>123</v>
      </c>
      <c r="B54" s="214">
        <v>6488.4488064099996</v>
      </c>
      <c r="C54" s="214">
        <v>6879.8623741299998</v>
      </c>
      <c r="D54" s="284">
        <v>3521.8953505100003</v>
      </c>
      <c r="E54" s="284">
        <v>3522.95446829</v>
      </c>
      <c r="F54" s="261">
        <v>3338.2524930099999</v>
      </c>
      <c r="G54" s="261">
        <v>3338.9495358700001</v>
      </c>
      <c r="H54" s="190">
        <v>3521.8953505099998</v>
      </c>
      <c r="I54" s="214">
        <v>3522.9544683700001</v>
      </c>
      <c r="J54" s="261">
        <v>3338.2524926999999</v>
      </c>
      <c r="K54" s="261">
        <v>3338.9495351800001</v>
      </c>
    </row>
    <row r="55" spans="1:11" ht="13.5" x14ac:dyDescent="0.3">
      <c r="A55" s="283" t="s">
        <v>132</v>
      </c>
      <c r="B55" s="214">
        <v>22029.885595</v>
      </c>
      <c r="C55" s="214">
        <v>21801.136579999999</v>
      </c>
      <c r="D55" s="284">
        <v>18786.657592</v>
      </c>
      <c r="E55" s="284">
        <v>18486.863105</v>
      </c>
      <c r="F55" s="261">
        <v>18459.386709999999</v>
      </c>
      <c r="G55" s="261">
        <v>18948.137630000001</v>
      </c>
      <c r="H55" s="190">
        <v>17479.169782699999</v>
      </c>
      <c r="I55" s="214">
        <v>16807.844627300001</v>
      </c>
      <c r="J55" s="261">
        <v>16229.9559852</v>
      </c>
      <c r="K55" s="261">
        <v>16632.703140900001</v>
      </c>
    </row>
    <row r="56" spans="1:11" ht="13.5" x14ac:dyDescent="0.3">
      <c r="A56" s="283" t="s">
        <v>133</v>
      </c>
      <c r="B56" s="214">
        <v>586196.94647777406</v>
      </c>
      <c r="C56" s="214">
        <v>601797.84103213076</v>
      </c>
      <c r="D56" s="284">
        <v>559519.66500672745</v>
      </c>
      <c r="E56" s="284">
        <v>647455.49359689432</v>
      </c>
      <c r="F56" s="261">
        <v>630717.09947523277</v>
      </c>
      <c r="G56" s="261">
        <v>638616.44273501122</v>
      </c>
      <c r="H56" s="190">
        <v>501941.78013785538</v>
      </c>
      <c r="I56" s="214">
        <v>583168.40420730982</v>
      </c>
      <c r="J56" s="261">
        <v>541367.49905968597</v>
      </c>
      <c r="K56" s="261">
        <v>555035.00872001564</v>
      </c>
    </row>
    <row r="57" spans="1:11" ht="13.5" x14ac:dyDescent="0.3">
      <c r="A57" s="283" t="s">
        <v>134</v>
      </c>
      <c r="B57" s="214">
        <v>322045.11379820004</v>
      </c>
      <c r="C57" s="214">
        <v>318530.10281090002</v>
      </c>
      <c r="D57" s="284">
        <v>279676.99550248997</v>
      </c>
      <c r="E57" s="284">
        <v>318302.12174069998</v>
      </c>
      <c r="F57" s="261">
        <v>315966.48575046001</v>
      </c>
      <c r="G57" s="261">
        <v>317349.26991263998</v>
      </c>
      <c r="H57" s="190">
        <v>279339.65462848998</v>
      </c>
      <c r="I57" s="214">
        <v>318302.12173997</v>
      </c>
      <c r="J57" s="261">
        <v>315966.48575098999</v>
      </c>
      <c r="K57" s="261">
        <v>317349.26991277002</v>
      </c>
    </row>
    <row r="58" spans="1:11" ht="13.5" x14ac:dyDescent="0.3">
      <c r="A58" s="283" t="s">
        <v>172</v>
      </c>
      <c r="B58" s="214">
        <v>857</v>
      </c>
      <c r="C58" s="214"/>
      <c r="D58" s="214"/>
      <c r="E58" s="214"/>
      <c r="F58" s="261"/>
      <c r="G58" s="261"/>
      <c r="H58" s="190"/>
      <c r="I58" s="214"/>
      <c r="J58" s="261"/>
      <c r="K58" s="261"/>
    </row>
    <row r="59" spans="1:11" ht="13.5" x14ac:dyDescent="0.3">
      <c r="A59" s="283" t="s">
        <v>136</v>
      </c>
      <c r="B59" s="214">
        <v>16889.13382477947</v>
      </c>
      <c r="C59" s="214">
        <v>17811.317478589557</v>
      </c>
      <c r="D59" s="214">
        <v>17249.269722581001</v>
      </c>
      <c r="E59" s="214">
        <v>15053.073253267614</v>
      </c>
      <c r="F59" s="261">
        <v>7657.0474217863457</v>
      </c>
      <c r="G59" s="261">
        <v>7633.8159609174336</v>
      </c>
      <c r="H59" s="190">
        <v>17249.269722993238</v>
      </c>
      <c r="I59" s="214">
        <v>15053.073252045699</v>
      </c>
      <c r="J59" s="261">
        <v>7657.0474224720319</v>
      </c>
      <c r="K59" s="261">
        <v>7633.8159627111809</v>
      </c>
    </row>
    <row r="60" spans="1:11" s="275" customFormat="1" ht="13.5" x14ac:dyDescent="0.3">
      <c r="A60" s="283" t="s">
        <v>173</v>
      </c>
      <c r="B60" s="284"/>
      <c r="C60" s="284"/>
      <c r="D60" s="284"/>
      <c r="E60" s="284"/>
      <c r="F60" s="295">
        <v>0</v>
      </c>
      <c r="G60" s="295">
        <v>0</v>
      </c>
      <c r="H60" s="311"/>
      <c r="I60" s="284"/>
      <c r="J60" s="295">
        <v>0</v>
      </c>
      <c r="K60" s="312">
        <v>0</v>
      </c>
    </row>
    <row r="61" spans="1:11" ht="13.5" x14ac:dyDescent="0.3">
      <c r="A61" s="283" t="s">
        <v>139</v>
      </c>
      <c r="B61" s="214">
        <v>1254.9960000000001</v>
      </c>
      <c r="C61" s="214">
        <v>1475.18608331</v>
      </c>
      <c r="D61" s="214">
        <v>1133.4691964000001</v>
      </c>
      <c r="E61" s="214">
        <v>1344.8966412</v>
      </c>
      <c r="F61" s="261">
        <v>1311.4673319999999</v>
      </c>
      <c r="G61" s="261">
        <v>1337.65986088</v>
      </c>
      <c r="H61" s="190">
        <v>1133.46919641</v>
      </c>
      <c r="I61" s="214">
        <v>1344.89664113</v>
      </c>
      <c r="J61" s="261">
        <v>1311.46733195</v>
      </c>
      <c r="K61" s="261">
        <v>1337.65986088</v>
      </c>
    </row>
    <row r="62" spans="1:11" ht="13.5" x14ac:dyDescent="0.3">
      <c r="A62" s="283" t="s">
        <v>143</v>
      </c>
      <c r="B62" s="214">
        <v>7312.770020241519</v>
      </c>
      <c r="C62" s="214">
        <v>5593.8918880734727</v>
      </c>
      <c r="D62" s="214">
        <v>4090.8368724391189</v>
      </c>
      <c r="E62" s="214">
        <v>3637.6713613224624</v>
      </c>
      <c r="F62" s="261">
        <v>3211.5519647365209</v>
      </c>
      <c r="G62" s="261">
        <v>3207.6740237920485</v>
      </c>
      <c r="H62" s="190">
        <v>4090.8368716649379</v>
      </c>
      <c r="I62" s="214">
        <v>3637.6713610594416</v>
      </c>
      <c r="J62" s="261">
        <v>3211.5519650354818</v>
      </c>
      <c r="K62" s="261">
        <v>3207.6740239782412</v>
      </c>
    </row>
    <row r="63" spans="1:11" ht="13.5" x14ac:dyDescent="0.3">
      <c r="A63" s="283" t="s">
        <v>146</v>
      </c>
      <c r="B63" s="214">
        <v>1505.538061</v>
      </c>
      <c r="C63" s="214">
        <v>1596.640189</v>
      </c>
      <c r="D63" s="214">
        <v>1546.9305649999999</v>
      </c>
      <c r="E63" s="214">
        <v>640.76029400000004</v>
      </c>
      <c r="F63" s="261">
        <v>-1.9000000000000001E-5</v>
      </c>
      <c r="G63" s="261">
        <v>0</v>
      </c>
      <c r="H63" s="190">
        <v>1546.9305647000001</v>
      </c>
      <c r="I63" s="214">
        <v>640.76029370000003</v>
      </c>
      <c r="J63" s="261">
        <v>-1.912E-5</v>
      </c>
      <c r="K63" s="261">
        <v>0</v>
      </c>
    </row>
    <row r="64" spans="1:11" ht="13.5" x14ac:dyDescent="0.3">
      <c r="A64" s="56" t="s">
        <v>174</v>
      </c>
      <c r="B64" s="111">
        <v>1177021.8826191609</v>
      </c>
      <c r="C64" s="111">
        <v>1234798.8935740327</v>
      </c>
      <c r="D64" s="111">
        <v>1065845.0828130115</v>
      </c>
      <c r="E64" s="111">
        <v>1217493.5958338778</v>
      </c>
      <c r="F64" s="111">
        <f>SUM(F47:F63)</f>
        <v>1181438.3529763839</v>
      </c>
      <c r="G64" s="111">
        <f>SUM(G47:G63)</f>
        <v>1196153.3712382189</v>
      </c>
      <c r="H64" s="180">
        <v>1006623.6027062559</v>
      </c>
      <c r="I64" s="270">
        <v>1151441.9637176164</v>
      </c>
      <c r="J64" s="111">
        <f>SUM(J47:J63)</f>
        <v>1088662.6575518376</v>
      </c>
      <c r="K64" s="111">
        <f>SUM(K47:K63)</f>
        <v>1109052.7207183177</v>
      </c>
    </row>
    <row r="65" spans="1:12" ht="13.5" x14ac:dyDescent="0.3">
      <c r="A65" s="283" t="s">
        <v>175</v>
      </c>
      <c r="B65" s="214">
        <v>40433.857665739582</v>
      </c>
      <c r="C65" s="214">
        <v>44638.05806877101</v>
      </c>
      <c r="D65" s="214">
        <v>49731.415893401907</v>
      </c>
      <c r="E65" s="214">
        <v>59500.831940069009</v>
      </c>
      <c r="F65" s="261">
        <v>59901.37351422655</v>
      </c>
      <c r="G65" s="261">
        <v>62078.979852959957</v>
      </c>
      <c r="H65" s="190">
        <v>47284.024389057544</v>
      </c>
      <c r="I65" s="214">
        <v>56654.398740750046</v>
      </c>
      <c r="J65" s="261">
        <v>57310.988152292659</v>
      </c>
      <c r="K65" s="191">
        <v>59437.151415006796</v>
      </c>
      <c r="L65" s="275"/>
    </row>
    <row r="66" spans="1:12" ht="13.5" x14ac:dyDescent="0.3">
      <c r="A66" s="283" t="s">
        <v>176</v>
      </c>
      <c r="B66" s="214">
        <v>10.032375881502976</v>
      </c>
      <c r="C66" s="214">
        <v>23.051094140076327</v>
      </c>
      <c r="D66" s="214">
        <v>23.389716452082915</v>
      </c>
      <c r="E66" s="214">
        <v>10.779811677257431</v>
      </c>
      <c r="F66" s="261">
        <v>0</v>
      </c>
      <c r="G66" s="261">
        <v>0</v>
      </c>
      <c r="H66" s="190">
        <v>23.389716532656792</v>
      </c>
      <c r="I66" s="214">
        <v>10.779811616623297</v>
      </c>
      <c r="J66" s="261">
        <v>0</v>
      </c>
      <c r="K66" s="191">
        <v>0</v>
      </c>
      <c r="L66" s="275"/>
    </row>
    <row r="67" spans="1:12" ht="13.5" x14ac:dyDescent="0.3">
      <c r="A67" s="283" t="s">
        <v>177</v>
      </c>
      <c r="B67" s="214">
        <v>6942.2358001550365</v>
      </c>
      <c r="C67" s="214">
        <v>8285.6748911003288</v>
      </c>
      <c r="D67" s="214">
        <v>7053.8376087251454</v>
      </c>
      <c r="E67" s="214">
        <v>9369.6174457287379</v>
      </c>
      <c r="F67" s="261">
        <v>8158.6850546758797</v>
      </c>
      <c r="G67" s="261">
        <v>8159.5718368269427</v>
      </c>
      <c r="H67" s="190">
        <v>5657.8087017233802</v>
      </c>
      <c r="I67" s="214">
        <v>5766.9710630809977</v>
      </c>
      <c r="J67" s="261">
        <v>4697.7704913518419</v>
      </c>
      <c r="K67" s="261">
        <v>4722.9105405409528</v>
      </c>
      <c r="L67" s="275"/>
    </row>
    <row r="68" spans="1:12" ht="13.5" x14ac:dyDescent="0.3">
      <c r="A68" s="283" t="s">
        <v>178</v>
      </c>
      <c r="B68" s="214">
        <v>2711.0873310913457</v>
      </c>
      <c r="C68" s="214">
        <v>2977.2609624374113</v>
      </c>
      <c r="D68" s="214">
        <v>1363.9302645197281</v>
      </c>
      <c r="E68" s="214">
        <v>1213.3863750924158</v>
      </c>
      <c r="F68" s="261">
        <v>1015.0219425454618</v>
      </c>
      <c r="G68" s="261">
        <v>1040.2624664255102</v>
      </c>
      <c r="H68" s="190">
        <v>1363.9302639949267</v>
      </c>
      <c r="I68" s="214">
        <v>1213.3863752246484</v>
      </c>
      <c r="J68" s="261">
        <v>1015.0219430825837</v>
      </c>
      <c r="K68" s="191">
        <v>1040.2624668618389</v>
      </c>
      <c r="L68" s="275"/>
    </row>
    <row r="69" spans="1:12" ht="13.5" x14ac:dyDescent="0.3">
      <c r="A69" s="56" t="s">
        <v>179</v>
      </c>
      <c r="B69" s="270">
        <v>50097.213172867472</v>
      </c>
      <c r="C69" s="270">
        <v>55924.045016448821</v>
      </c>
      <c r="D69" s="270">
        <v>58172.573483098859</v>
      </c>
      <c r="E69" s="270">
        <v>70094.615572567433</v>
      </c>
      <c r="F69" s="111">
        <f>SUM(F65:F68)</f>
        <v>69075.080511447886</v>
      </c>
      <c r="G69" s="111">
        <f>SUM(G65:G68)</f>
        <v>71278.814156212407</v>
      </c>
      <c r="H69" s="194">
        <v>54329.153071308501</v>
      </c>
      <c r="I69" s="47">
        <v>63645.535990672317</v>
      </c>
      <c r="J69" s="111">
        <f>SUM(J65:J68)</f>
        <v>63023.78058672708</v>
      </c>
      <c r="K69" s="111">
        <f>SUM(K65:K68)</f>
        <v>65200.324422409583</v>
      </c>
      <c r="L69" s="275"/>
    </row>
    <row r="70" spans="1:12" x14ac:dyDescent="0.25">
      <c r="A70" s="239" t="s">
        <v>180</v>
      </c>
      <c r="B70" s="55"/>
      <c r="C70" s="55"/>
      <c r="D70" s="55"/>
      <c r="E70" s="55"/>
      <c r="F70" s="55"/>
      <c r="G70" s="55"/>
      <c r="H70" s="275"/>
      <c r="I70" s="275"/>
      <c r="J70" s="275"/>
      <c r="K70" s="275"/>
      <c r="L70" s="26"/>
    </row>
    <row r="71" spans="1:12" x14ac:dyDescent="0.25">
      <c r="A71" s="239" t="s">
        <v>81</v>
      </c>
      <c r="B71" s="55"/>
      <c r="C71" s="55"/>
      <c r="D71" s="55"/>
      <c r="E71" s="55"/>
      <c r="F71" s="55"/>
      <c r="G71" s="55"/>
      <c r="H71" s="26"/>
      <c r="I71" s="275"/>
      <c r="J71" s="275"/>
      <c r="K71" s="55"/>
      <c r="L71" s="275"/>
    </row>
    <row r="72" spans="1:12" x14ac:dyDescent="0.25">
      <c r="A72" s="275"/>
      <c r="B72" s="26"/>
      <c r="H72" s="275"/>
      <c r="I72" s="275"/>
      <c r="J72" s="275"/>
      <c r="K72" s="26"/>
      <c r="L72" s="275"/>
    </row>
    <row r="73" spans="1:12" x14ac:dyDescent="0.25">
      <c r="A73" s="275"/>
      <c r="B73" s="26"/>
      <c r="H73" s="26"/>
      <c r="I73" s="275"/>
      <c r="J73" s="275"/>
      <c r="K73" s="275"/>
      <c r="L73" s="26"/>
    </row>
    <row r="74" spans="1:12" x14ac:dyDescent="0.25">
      <c r="A74" s="275"/>
      <c r="B74" s="275"/>
      <c r="F74" s="251"/>
      <c r="H74" s="275"/>
      <c r="I74" s="275"/>
      <c r="J74" s="275"/>
      <c r="K74" s="275"/>
      <c r="L74" s="275"/>
    </row>
    <row r="75" spans="1:12" x14ac:dyDescent="0.25">
      <c r="G75" s="138"/>
      <c r="K75" s="274"/>
    </row>
    <row r="77" spans="1:12" ht="13.5" x14ac:dyDescent="0.3">
      <c r="A77" s="275"/>
      <c r="B77" s="275"/>
      <c r="F77" s="295"/>
      <c r="H77" s="26"/>
      <c r="I77" s="275"/>
      <c r="J77" s="275"/>
      <c r="K77" s="26"/>
      <c r="L77" s="275"/>
    </row>
    <row r="78" spans="1:12" x14ac:dyDescent="0.25">
      <c r="K78" s="26"/>
    </row>
    <row r="81" spans="8:12" x14ac:dyDescent="0.25">
      <c r="H81" s="275"/>
      <c r="I81" s="275"/>
      <c r="J81" s="275"/>
      <c r="K81" s="275"/>
      <c r="L81" s="26"/>
    </row>
    <row r="82" spans="8:12" x14ac:dyDescent="0.25">
      <c r="H82" s="26"/>
      <c r="I82" s="275"/>
      <c r="J82" s="275"/>
      <c r="K82" s="275"/>
      <c r="L82" s="275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G119"/>
  <sheetViews>
    <sheetView zoomScale="70" zoomScaleNormal="70" workbookViewId="0">
      <selection activeCell="F53" sqref="F53:N61"/>
    </sheetView>
  </sheetViews>
  <sheetFormatPr defaultRowHeight="12.5" x14ac:dyDescent="0.25"/>
  <cols>
    <col min="1" max="1" width="45.26953125" customWidth="1"/>
    <col min="2" max="2" width="11.7265625" customWidth="1"/>
    <col min="3" max="3" width="11.26953125" customWidth="1"/>
    <col min="4" max="4" width="10.26953125" customWidth="1"/>
    <col min="5" max="5" width="12.7265625" bestFit="1" customWidth="1"/>
    <col min="6" max="6" width="11.26953125" customWidth="1"/>
    <col min="7" max="7" width="13.7265625" customWidth="1"/>
    <col min="8" max="8" width="13.26953125" customWidth="1"/>
    <col min="9" max="9" width="14" customWidth="1"/>
    <col min="10" max="10" width="16.453125" customWidth="1"/>
    <col min="11" max="12" width="12.54296875" style="105" bestFit="1" customWidth="1"/>
    <col min="13" max="13" width="9.26953125" style="105"/>
    <col min="14" max="14" width="14" style="105" bestFit="1" customWidth="1"/>
    <col min="15" max="21" width="9.26953125" style="105"/>
    <col min="22" max="28" width="8.7265625" style="262"/>
    <col min="29" max="31" width="9.26953125" style="105"/>
  </cols>
  <sheetData>
    <row r="1" spans="1:33" ht="23.25" customHeight="1" x14ac:dyDescent="0.25">
      <c r="A1" s="202" t="s">
        <v>181</v>
      </c>
      <c r="B1" s="202"/>
      <c r="C1" s="202"/>
      <c r="D1" s="202"/>
      <c r="E1" s="202"/>
      <c r="F1" s="202"/>
      <c r="G1" s="202"/>
      <c r="H1" s="216"/>
      <c r="I1" s="219"/>
      <c r="J1" s="220"/>
      <c r="K1" s="220"/>
      <c r="L1" s="220"/>
      <c r="M1" s="262"/>
      <c r="N1" s="262"/>
      <c r="O1" s="262"/>
      <c r="P1" s="262"/>
      <c r="Q1" s="262"/>
      <c r="R1" s="262"/>
      <c r="S1" s="262"/>
      <c r="T1" s="262"/>
      <c r="U1" s="262"/>
      <c r="AC1" s="262"/>
      <c r="AD1" s="262"/>
      <c r="AE1" s="262"/>
      <c r="AF1" s="262"/>
      <c r="AG1" s="262"/>
    </row>
    <row r="2" spans="1:33" ht="23.25" customHeight="1" x14ac:dyDescent="0.25">
      <c r="A2" s="217" t="s">
        <v>85</v>
      </c>
      <c r="B2" s="217"/>
      <c r="C2" s="217"/>
      <c r="D2" s="217"/>
      <c r="E2" s="217"/>
      <c r="F2" s="217"/>
      <c r="G2" s="217"/>
      <c r="H2" s="218"/>
      <c r="I2" s="236" t="s">
        <v>86</v>
      </c>
      <c r="J2" s="237"/>
      <c r="K2" s="237"/>
      <c r="L2" s="237"/>
      <c r="M2" s="262"/>
      <c r="N2" s="262"/>
      <c r="O2" s="262"/>
      <c r="P2" s="262"/>
      <c r="Q2" s="262"/>
      <c r="R2" s="262"/>
      <c r="S2" s="262"/>
      <c r="T2" s="262"/>
      <c r="U2" s="262"/>
      <c r="AC2" s="262"/>
      <c r="AD2" s="262"/>
      <c r="AE2" s="262"/>
      <c r="AF2" s="262"/>
      <c r="AG2" s="262"/>
    </row>
    <row r="3" spans="1:33" ht="13.5" x14ac:dyDescent="0.25">
      <c r="A3" s="57" t="s">
        <v>150</v>
      </c>
      <c r="B3" s="272">
        <v>2016</v>
      </c>
      <c r="C3" s="272">
        <v>2017</v>
      </c>
      <c r="D3" s="272">
        <v>2018</v>
      </c>
      <c r="E3" s="272">
        <v>2019</v>
      </c>
      <c r="F3" s="272" t="s">
        <v>36</v>
      </c>
      <c r="G3" s="272" t="s">
        <v>220</v>
      </c>
      <c r="H3" s="196" t="s">
        <v>88</v>
      </c>
      <c r="I3" s="195">
        <v>2019</v>
      </c>
      <c r="J3" s="272" t="s">
        <v>36</v>
      </c>
      <c r="K3" s="272" t="s">
        <v>220</v>
      </c>
      <c r="L3" s="272" t="s">
        <v>88</v>
      </c>
      <c r="M3" s="262"/>
      <c r="N3" s="262"/>
      <c r="O3" s="262"/>
      <c r="P3" s="262"/>
      <c r="Q3" s="262"/>
      <c r="R3" s="262"/>
      <c r="S3" s="262"/>
      <c r="T3" s="262"/>
      <c r="U3" s="262"/>
      <c r="AC3" s="262"/>
      <c r="AD3" s="262"/>
      <c r="AE3" s="262"/>
      <c r="AF3" s="262"/>
      <c r="AG3" s="262"/>
    </row>
    <row r="4" spans="1:33" ht="13.5" customHeight="1" x14ac:dyDescent="0.3">
      <c r="A4" s="254" t="s">
        <v>105</v>
      </c>
      <c r="B4" s="254"/>
      <c r="C4" s="84">
        <v>484.36183620000003</v>
      </c>
      <c r="D4" s="303">
        <v>257.82714800000002</v>
      </c>
      <c r="E4" s="267">
        <v>402.95310899999998</v>
      </c>
      <c r="F4" s="84">
        <v>-10.034223000000001</v>
      </c>
      <c r="G4" s="84">
        <v>-1.9534</v>
      </c>
      <c r="H4" s="84">
        <v>464.80920700000001</v>
      </c>
      <c r="I4" s="176">
        <v>402.95310899999998</v>
      </c>
      <c r="J4" s="267">
        <v>-10.034223000000001</v>
      </c>
      <c r="K4" s="267">
        <v>-1.9534</v>
      </c>
      <c r="L4" s="267">
        <v>464.80920700000001</v>
      </c>
      <c r="M4" s="262"/>
      <c r="N4" s="262"/>
      <c r="O4" s="262"/>
      <c r="P4" s="262"/>
      <c r="Q4" s="262"/>
      <c r="R4" s="262"/>
      <c r="S4" s="262"/>
      <c r="T4" s="262"/>
      <c r="U4" s="262"/>
      <c r="AC4" s="262"/>
      <c r="AD4" s="262"/>
      <c r="AE4" s="262"/>
      <c r="AF4" s="262"/>
      <c r="AG4" s="262"/>
    </row>
    <row r="5" spans="1:33" ht="13.5" x14ac:dyDescent="0.3">
      <c r="A5" s="257" t="s">
        <v>106</v>
      </c>
      <c r="B5" s="94">
        <v>539</v>
      </c>
      <c r="C5" s="303">
        <v>107.99519608</v>
      </c>
      <c r="D5" s="303">
        <v>18.473941279999998</v>
      </c>
      <c r="E5" s="303">
        <v>-99.051822060000006</v>
      </c>
      <c r="F5" s="84">
        <v>1.0536589999999999</v>
      </c>
      <c r="G5" s="84">
        <v>-115.80793</v>
      </c>
      <c r="H5" s="84">
        <v>293.73405219</v>
      </c>
      <c r="I5" s="176">
        <v>-87.614747870000002</v>
      </c>
      <c r="J5" s="267">
        <v>16.342689</v>
      </c>
      <c r="K5" s="267">
        <v>-115.80793</v>
      </c>
      <c r="L5" s="267">
        <v>298.33218821000003</v>
      </c>
      <c r="M5" s="262"/>
      <c r="N5" s="262"/>
      <c r="O5" s="262"/>
      <c r="P5" s="262"/>
      <c r="Q5" s="262"/>
      <c r="R5" s="262"/>
      <c r="S5" s="262"/>
      <c r="T5" s="262"/>
      <c r="U5" s="262"/>
      <c r="AC5" s="262"/>
      <c r="AD5" s="262"/>
      <c r="AE5" s="262"/>
      <c r="AF5" s="262"/>
      <c r="AG5" s="262"/>
    </row>
    <row r="6" spans="1:33" ht="13.5" x14ac:dyDescent="0.3">
      <c r="A6" s="257" t="s">
        <v>107</v>
      </c>
      <c r="B6" s="94"/>
      <c r="C6" s="303">
        <v>64.907207999999997</v>
      </c>
      <c r="D6" s="303">
        <v>-146.58642377999999</v>
      </c>
      <c r="E6" s="303"/>
      <c r="F6" s="84"/>
      <c r="G6" s="84"/>
      <c r="H6" s="84"/>
      <c r="I6" s="176"/>
      <c r="J6" s="267"/>
      <c r="K6" s="267"/>
      <c r="L6" s="267"/>
      <c r="M6" s="262"/>
      <c r="N6" s="262"/>
      <c r="O6" s="262"/>
      <c r="P6" s="262"/>
      <c r="Q6" s="262"/>
      <c r="R6" s="262"/>
      <c r="S6" s="262"/>
      <c r="T6" s="262"/>
      <c r="U6" s="262"/>
      <c r="AC6" s="262"/>
      <c r="AD6" s="262"/>
      <c r="AE6" s="262"/>
      <c r="AF6" s="262"/>
      <c r="AG6" s="262"/>
    </row>
    <row r="7" spans="1:33" ht="13.5" x14ac:dyDescent="0.3">
      <c r="A7" s="257" t="s">
        <v>108</v>
      </c>
      <c r="B7" s="94">
        <v>5279</v>
      </c>
      <c r="C7" s="303">
        <v>650.21791137894002</v>
      </c>
      <c r="D7" s="303">
        <v>3207.48790203915</v>
      </c>
      <c r="E7" s="303">
        <v>13252.50788721</v>
      </c>
      <c r="F7" s="84">
        <v>1507.5921594890001</v>
      </c>
      <c r="G7" s="84">
        <v>840.25746012100001</v>
      </c>
      <c r="H7" s="84">
        <v>13266.93704699</v>
      </c>
      <c r="I7" s="176">
        <v>11372.471489423</v>
      </c>
      <c r="J7" s="267">
        <v>1001.550244084</v>
      </c>
      <c r="K7" s="267">
        <v>613.94994715999997</v>
      </c>
      <c r="L7" s="267">
        <v>9322.7122763320003</v>
      </c>
      <c r="M7" s="262"/>
      <c r="N7" s="262"/>
      <c r="O7" s="262"/>
      <c r="P7" s="262"/>
      <c r="Q7" s="262"/>
      <c r="R7" s="262"/>
      <c r="S7" s="262"/>
      <c r="T7" s="262"/>
      <c r="U7" s="262"/>
      <c r="AC7" s="262"/>
      <c r="AD7" s="262"/>
      <c r="AE7" s="262"/>
      <c r="AF7" s="262"/>
      <c r="AG7" s="262"/>
    </row>
    <row r="8" spans="1:33" ht="13.5" x14ac:dyDescent="0.3">
      <c r="A8" s="284" t="s">
        <v>109</v>
      </c>
      <c r="B8" s="94">
        <v>73</v>
      </c>
      <c r="C8" s="303">
        <v>66.028684859999998</v>
      </c>
      <c r="D8" s="303">
        <v>-13.20853455</v>
      </c>
      <c r="E8" s="303">
        <v>465.71181976000003</v>
      </c>
      <c r="F8" s="84">
        <v>15.0416659</v>
      </c>
      <c r="G8" s="84">
        <v>-5.3030154999999999</v>
      </c>
      <c r="H8" s="84">
        <v>407.76347404000001</v>
      </c>
      <c r="I8" s="176">
        <v>465.71181976000003</v>
      </c>
      <c r="J8" s="267">
        <v>15.041665930000001</v>
      </c>
      <c r="K8" s="267">
        <v>-5.3030155399999996</v>
      </c>
      <c r="L8" s="267">
        <v>433.67445982999999</v>
      </c>
      <c r="M8" s="262"/>
      <c r="N8" s="262"/>
      <c r="O8" s="262"/>
      <c r="P8" s="262"/>
      <c r="Q8" s="262"/>
      <c r="R8" s="262"/>
      <c r="S8" s="262"/>
      <c r="T8" s="262"/>
      <c r="U8" s="262"/>
      <c r="AC8" s="262"/>
      <c r="AD8" s="262"/>
      <c r="AE8" s="262"/>
      <c r="AF8" s="262"/>
      <c r="AG8" s="262"/>
    </row>
    <row r="9" spans="1:33" ht="13.5" x14ac:dyDescent="0.3">
      <c r="A9" s="257" t="s">
        <v>110</v>
      </c>
      <c r="B9" s="94">
        <v>309</v>
      </c>
      <c r="C9" s="303">
        <v>959.68739288999996</v>
      </c>
      <c r="D9" s="303">
        <v>1115.7964167800001</v>
      </c>
      <c r="E9" s="303">
        <v>3409.5925940000002</v>
      </c>
      <c r="F9" s="84">
        <v>17.1793382</v>
      </c>
      <c r="G9" s="84">
        <v>116.6656828</v>
      </c>
      <c r="H9" s="84">
        <v>1921.9290217</v>
      </c>
      <c r="I9" s="176">
        <v>3409.5925940000002</v>
      </c>
      <c r="J9" s="267">
        <v>17.179338390000002</v>
      </c>
      <c r="K9" s="267">
        <v>116.66568262</v>
      </c>
      <c r="L9" s="267">
        <v>1921.92902187</v>
      </c>
      <c r="M9" s="262"/>
      <c r="N9" s="262"/>
      <c r="O9" s="262"/>
      <c r="P9" s="262"/>
      <c r="Q9" s="262"/>
      <c r="R9" s="262"/>
      <c r="S9" s="262"/>
      <c r="T9" s="262"/>
      <c r="U9" s="262"/>
      <c r="AC9" s="262"/>
      <c r="AD9" s="262"/>
      <c r="AE9" s="262"/>
      <c r="AF9" s="262"/>
      <c r="AG9" s="262"/>
    </row>
    <row r="10" spans="1:33" ht="13.5" x14ac:dyDescent="0.3">
      <c r="A10" s="257" t="s">
        <v>111</v>
      </c>
      <c r="B10" s="94">
        <v>1169</v>
      </c>
      <c r="C10" s="303">
        <v>-1504.8090627700001</v>
      </c>
      <c r="D10" s="303">
        <v>620.64261341999998</v>
      </c>
      <c r="E10" s="303">
        <v>-273.46895532999997</v>
      </c>
      <c r="F10" s="84">
        <v>112.66851387</v>
      </c>
      <c r="G10" s="84">
        <v>63.655714060000001</v>
      </c>
      <c r="H10" s="84">
        <v>605.71003049000001</v>
      </c>
      <c r="I10" s="176">
        <v>-273.46895532999997</v>
      </c>
      <c r="J10" s="267">
        <v>200.18392817</v>
      </c>
      <c r="K10" s="267">
        <v>63.655714060000001</v>
      </c>
      <c r="L10" s="267">
        <v>891.17478613000003</v>
      </c>
      <c r="M10" s="262"/>
      <c r="N10" s="262"/>
      <c r="O10" s="262"/>
      <c r="P10" s="262"/>
      <c r="Q10" s="262"/>
      <c r="R10" s="262"/>
      <c r="S10" s="262"/>
      <c r="T10" s="262"/>
      <c r="U10" s="262"/>
      <c r="AC10" s="262"/>
      <c r="AD10" s="262"/>
      <c r="AE10" s="262"/>
      <c r="AF10" s="262"/>
      <c r="AG10" s="262"/>
    </row>
    <row r="11" spans="1:33" ht="12.65" customHeight="1" x14ac:dyDescent="0.3">
      <c r="A11" s="257" t="s">
        <v>112</v>
      </c>
      <c r="B11" s="94">
        <v>8822</v>
      </c>
      <c r="C11" s="303">
        <v>-7334.7431166337437</v>
      </c>
      <c r="D11" s="303">
        <v>8342.4208868401674</v>
      </c>
      <c r="E11" s="303">
        <v>-14229.7167663864</v>
      </c>
      <c r="F11" s="84">
        <v>515.52485678791606</v>
      </c>
      <c r="G11" s="84">
        <v>-2428.9334824953116</v>
      </c>
      <c r="H11" s="84">
        <v>-4432.8486646706651</v>
      </c>
      <c r="I11" s="176">
        <v>-8619.4590026619007</v>
      </c>
      <c r="J11" s="267">
        <v>60.174867134127254</v>
      </c>
      <c r="K11" s="267">
        <v>-1967.1986488229873</v>
      </c>
      <c r="L11" s="267">
        <v>-3413.0430732091204</v>
      </c>
      <c r="M11" s="262"/>
      <c r="N11" s="262"/>
      <c r="O11" s="262"/>
      <c r="P11" s="262"/>
      <c r="Q11" s="262"/>
      <c r="R11" s="262"/>
      <c r="S11" s="262"/>
      <c r="T11" s="262"/>
      <c r="U11" s="262"/>
      <c r="AC11" s="262"/>
      <c r="AD11" s="262"/>
      <c r="AE11" s="262"/>
      <c r="AF11" s="262"/>
      <c r="AG11" s="262"/>
    </row>
    <row r="12" spans="1:33" ht="13.5" x14ac:dyDescent="0.3">
      <c r="A12" s="257" t="s">
        <v>113</v>
      </c>
      <c r="B12" s="94"/>
      <c r="C12" s="303">
        <v>156.39819700000001</v>
      </c>
      <c r="D12" s="303">
        <v>77.651287999999994</v>
      </c>
      <c r="E12" s="303">
        <v>6.3620210000000004</v>
      </c>
      <c r="F12" s="84">
        <v>11.552849999999999</v>
      </c>
      <c r="G12" s="84">
        <v>2.3731900000000001</v>
      </c>
      <c r="H12" s="84">
        <v>45.470066000000003</v>
      </c>
      <c r="I12" s="176">
        <v>6.3620210000000004</v>
      </c>
      <c r="J12" s="267">
        <v>11.552849999999999</v>
      </c>
      <c r="K12" s="267">
        <v>2.3731900000000001</v>
      </c>
      <c r="L12" s="267">
        <v>45.470066000000003</v>
      </c>
      <c r="M12" s="262"/>
      <c r="N12" s="262"/>
      <c r="O12" s="262"/>
      <c r="P12" s="262"/>
      <c r="Q12" s="262"/>
      <c r="R12" s="262"/>
      <c r="S12" s="262"/>
      <c r="T12" s="262"/>
      <c r="U12" s="262"/>
      <c r="AC12" s="262"/>
      <c r="AD12" s="262"/>
      <c r="AE12" s="262"/>
      <c r="AF12" s="262"/>
      <c r="AG12" s="262"/>
    </row>
    <row r="13" spans="1:33" ht="12.75" customHeight="1" x14ac:dyDescent="0.3">
      <c r="A13" s="257" t="s">
        <v>114</v>
      </c>
      <c r="B13" s="94">
        <v>-843</v>
      </c>
      <c r="C13" s="303">
        <v>5072.9736579999999</v>
      </c>
      <c r="D13" s="303">
        <v>1064.6447350000001</v>
      </c>
      <c r="E13" s="303">
        <v>4918.483424</v>
      </c>
      <c r="F13" s="84">
        <v>-142.07612900000001</v>
      </c>
      <c r="G13" s="84">
        <v>-2690.746482</v>
      </c>
      <c r="H13" s="84">
        <v>7658.2076820000002</v>
      </c>
      <c r="I13" s="176">
        <v>4393.7006039999997</v>
      </c>
      <c r="J13" s="267">
        <v>-84.865228999999999</v>
      </c>
      <c r="K13" s="267">
        <v>-2700.5737549999999</v>
      </c>
      <c r="L13" s="267">
        <v>5515.523991</v>
      </c>
      <c r="M13" s="262"/>
      <c r="N13" s="262"/>
      <c r="O13" s="262"/>
      <c r="P13" s="262"/>
      <c r="Q13" s="262"/>
      <c r="R13" s="262"/>
      <c r="S13" s="262"/>
      <c r="T13" s="262"/>
      <c r="U13" s="262"/>
      <c r="AC13" s="262"/>
      <c r="AD13" s="262"/>
      <c r="AE13" s="262"/>
      <c r="AF13" s="262"/>
      <c r="AG13" s="262"/>
    </row>
    <row r="14" spans="1:33" ht="13.5" x14ac:dyDescent="0.3">
      <c r="A14" s="257" t="s">
        <v>115</v>
      </c>
      <c r="B14" s="94">
        <v>18</v>
      </c>
      <c r="C14" s="303">
        <v>588.86520299999995</v>
      </c>
      <c r="D14" s="303">
        <v>-413.88964399999998</v>
      </c>
      <c r="E14" s="303">
        <v>-432.79768000000001</v>
      </c>
      <c r="F14" s="84">
        <v>-9.7624999999999993</v>
      </c>
      <c r="G14" s="84">
        <v>2.2002999999999999</v>
      </c>
      <c r="H14" s="84">
        <v>-221.72614300000001</v>
      </c>
      <c r="I14" s="176">
        <v>-432.79768000000001</v>
      </c>
      <c r="J14" s="267">
        <v>-9.7624999999999993</v>
      </c>
      <c r="K14" s="267">
        <v>2.2002999999999999</v>
      </c>
      <c r="L14" s="267">
        <v>-221.72614300000001</v>
      </c>
      <c r="M14" s="262"/>
      <c r="N14" s="262"/>
      <c r="O14" s="262"/>
      <c r="P14" s="262"/>
      <c r="Q14" s="262"/>
      <c r="R14" s="262"/>
      <c r="S14" s="262"/>
      <c r="T14" s="262"/>
      <c r="U14" s="262"/>
      <c r="AC14" s="262"/>
      <c r="AD14" s="262"/>
      <c r="AE14" s="262"/>
      <c r="AF14" s="262"/>
      <c r="AG14" s="262"/>
    </row>
    <row r="15" spans="1:33" ht="13.5" x14ac:dyDescent="0.3">
      <c r="A15" s="283" t="s">
        <v>116</v>
      </c>
      <c r="B15" s="94">
        <v>5</v>
      </c>
      <c r="C15" s="303">
        <v>52.321939999999998</v>
      </c>
      <c r="D15" s="303">
        <v>11.484012</v>
      </c>
      <c r="E15" s="303">
        <v>-14.569832</v>
      </c>
      <c r="F15" s="84">
        <v>-9.6607999999999999E-2</v>
      </c>
      <c r="G15" s="84">
        <v>-0.39158799999999999</v>
      </c>
      <c r="H15" s="84">
        <v>-93.165228999999997</v>
      </c>
      <c r="I15" s="176">
        <v>-14.569832</v>
      </c>
      <c r="J15" s="267">
        <v>-9.6607999999999999E-2</v>
      </c>
      <c r="K15" s="267">
        <v>-0.39158799999999999</v>
      </c>
      <c r="L15" s="267">
        <v>-93.165228999999997</v>
      </c>
      <c r="M15" s="262"/>
      <c r="N15" s="262"/>
      <c r="O15" s="262"/>
      <c r="P15" s="262"/>
      <c r="Q15" s="262"/>
      <c r="R15" s="262"/>
      <c r="S15" s="262"/>
      <c r="T15" s="262"/>
      <c r="U15" s="262"/>
      <c r="AC15" s="262"/>
      <c r="AD15" s="262"/>
      <c r="AE15" s="262"/>
      <c r="AF15" s="262"/>
      <c r="AG15" s="262"/>
    </row>
    <row r="16" spans="1:33" ht="13.5" customHeight="1" x14ac:dyDescent="0.3">
      <c r="A16" s="257" t="s">
        <v>117</v>
      </c>
      <c r="B16" s="258">
        <v>577</v>
      </c>
      <c r="C16" s="303">
        <v>1728.3359599999999</v>
      </c>
      <c r="D16" s="303">
        <v>957.21168999999998</v>
      </c>
      <c r="E16" s="303">
        <v>-13.640358000000001</v>
      </c>
      <c r="F16" s="84">
        <v>133.741557</v>
      </c>
      <c r="G16" s="84">
        <v>300.03759500000001</v>
      </c>
      <c r="H16" s="84">
        <v>615.00848399999995</v>
      </c>
      <c r="I16" s="176">
        <v>-78.122062</v>
      </c>
      <c r="J16" s="267">
        <v>136.623829</v>
      </c>
      <c r="K16" s="267">
        <v>278.09237899999999</v>
      </c>
      <c r="L16" s="267">
        <v>496.16194000000002</v>
      </c>
      <c r="M16" s="262"/>
      <c r="N16" s="262"/>
      <c r="O16" s="262"/>
      <c r="P16" s="262"/>
      <c r="Q16" s="262"/>
      <c r="R16" s="262"/>
      <c r="S16" s="262"/>
      <c r="T16" s="262"/>
      <c r="U16" s="262"/>
      <c r="AC16" s="262"/>
      <c r="AD16" s="262"/>
      <c r="AE16" s="262"/>
      <c r="AF16" s="262"/>
      <c r="AG16" s="262"/>
    </row>
    <row r="17" spans="1:33" ht="13.5" customHeight="1" x14ac:dyDescent="0.3">
      <c r="A17" s="257" t="s">
        <v>118</v>
      </c>
      <c r="B17" s="258">
        <v>-310</v>
      </c>
      <c r="C17" s="303">
        <v>174.74208132999999</v>
      </c>
      <c r="D17" s="303">
        <v>409.48836733000002</v>
      </c>
      <c r="E17" s="303">
        <v>-362.59263719</v>
      </c>
      <c r="F17" s="84">
        <v>-81.416318349999997</v>
      </c>
      <c r="G17" s="84">
        <v>-84.510103779999994</v>
      </c>
      <c r="H17" s="84">
        <v>-424.56309856000001</v>
      </c>
      <c r="I17" s="176">
        <v>-282.16742877000001</v>
      </c>
      <c r="J17" s="267">
        <v>-66.334171670000003</v>
      </c>
      <c r="K17" s="267">
        <v>-49.88151834</v>
      </c>
      <c r="L17" s="267">
        <v>-338.11360291</v>
      </c>
      <c r="M17" s="262"/>
      <c r="N17" s="262"/>
      <c r="O17" s="262"/>
      <c r="P17" s="262"/>
      <c r="Q17" s="262"/>
      <c r="R17" s="262"/>
      <c r="S17" s="262"/>
      <c r="T17" s="262"/>
      <c r="U17" s="262"/>
      <c r="AC17" s="262"/>
      <c r="AD17" s="262"/>
      <c r="AE17" s="262"/>
      <c r="AF17" s="262"/>
      <c r="AG17" s="262"/>
    </row>
    <row r="18" spans="1:33" ht="13.5" customHeight="1" x14ac:dyDescent="0.3">
      <c r="A18" s="257" t="s">
        <v>119</v>
      </c>
      <c r="B18" s="258">
        <v>165</v>
      </c>
      <c r="C18" s="98">
        <v>396.61867699999999</v>
      </c>
      <c r="D18" s="303"/>
      <c r="E18" s="303"/>
      <c r="F18" s="84">
        <v>12.1332</v>
      </c>
      <c r="G18" s="84">
        <v>16.746949999999998</v>
      </c>
      <c r="H18" s="84">
        <v>48.693629999999999</v>
      </c>
      <c r="I18" s="176"/>
      <c r="J18" s="267">
        <v>12.1332</v>
      </c>
      <c r="K18" s="267">
        <v>16.746949999999998</v>
      </c>
      <c r="L18" s="267">
        <v>48.693629999999999</v>
      </c>
      <c r="M18" s="262"/>
      <c r="N18" s="262"/>
      <c r="O18" s="262"/>
      <c r="P18" s="262"/>
      <c r="Q18" s="262"/>
      <c r="R18" s="262"/>
      <c r="S18" s="262"/>
      <c r="T18" s="262"/>
      <c r="U18" s="262"/>
      <c r="AC18" s="262"/>
      <c r="AD18" s="262"/>
      <c r="AE18" s="262"/>
      <c r="AF18" s="262"/>
      <c r="AG18" s="262"/>
    </row>
    <row r="19" spans="1:33" ht="15" customHeight="1" x14ac:dyDescent="0.3">
      <c r="A19" s="257" t="s">
        <v>120</v>
      </c>
      <c r="B19" s="258">
        <v>1018</v>
      </c>
      <c r="C19" s="303">
        <v>130.677718</v>
      </c>
      <c r="D19" s="303">
        <v>300.45075300000002</v>
      </c>
      <c r="E19" s="303">
        <v>-1719.233383</v>
      </c>
      <c r="F19" s="84">
        <v>39.57732</v>
      </c>
      <c r="G19" s="84">
        <v>35.918300000000002</v>
      </c>
      <c r="H19" s="84">
        <v>347.97572700000001</v>
      </c>
      <c r="I19" s="177">
        <v>-1719.233383</v>
      </c>
      <c r="J19" s="267">
        <v>39.57732</v>
      </c>
      <c r="K19" s="267">
        <v>35.918300000000002</v>
      </c>
      <c r="L19" s="267">
        <v>347.97572700000001</v>
      </c>
      <c r="M19" s="262"/>
      <c r="N19" s="262"/>
      <c r="O19" s="262"/>
      <c r="P19" s="262"/>
      <c r="Q19" s="262"/>
      <c r="R19" s="262"/>
      <c r="S19" s="262"/>
      <c r="T19" s="262"/>
      <c r="U19" s="262"/>
      <c r="AC19" s="262"/>
      <c r="AD19" s="262"/>
      <c r="AE19" s="262"/>
      <c r="AF19" s="262"/>
      <c r="AG19" s="262"/>
    </row>
    <row r="20" spans="1:33" ht="13.5" x14ac:dyDescent="0.3">
      <c r="A20" s="257" t="s">
        <v>121</v>
      </c>
      <c r="B20" s="258">
        <v>2675</v>
      </c>
      <c r="C20" s="115">
        <v>494.29342817000003</v>
      </c>
      <c r="D20" s="303">
        <v>531.65734291000001</v>
      </c>
      <c r="E20" s="303">
        <v>-736.81804253999996</v>
      </c>
      <c r="F20" s="84">
        <v>8.6481830300000002</v>
      </c>
      <c r="G20" s="84">
        <v>184.39172191</v>
      </c>
      <c r="H20" s="84">
        <v>2302.2216454099998</v>
      </c>
      <c r="I20" s="177">
        <v>391.19179606</v>
      </c>
      <c r="J20" s="267">
        <v>8.6481830800000008</v>
      </c>
      <c r="K20" s="267">
        <v>184.39172209</v>
      </c>
      <c r="L20" s="267">
        <v>2302.2216453299998</v>
      </c>
      <c r="M20" s="262"/>
      <c r="N20" s="262"/>
      <c r="O20" s="262"/>
      <c r="P20" s="262"/>
      <c r="Q20" s="262"/>
      <c r="R20" s="262"/>
      <c r="S20" s="262"/>
      <c r="T20" s="262"/>
      <c r="U20" s="262"/>
      <c r="AC20" s="262"/>
      <c r="AD20" s="262"/>
      <c r="AE20" s="262"/>
      <c r="AF20" s="262"/>
      <c r="AG20" s="262"/>
    </row>
    <row r="21" spans="1:33" ht="14.25" customHeight="1" x14ac:dyDescent="0.3">
      <c r="A21" s="257" t="s">
        <v>122</v>
      </c>
      <c r="B21" s="258"/>
      <c r="C21" s="115">
        <v>54.980784</v>
      </c>
      <c r="D21" s="303">
        <v>-14.611890000000001</v>
      </c>
      <c r="E21" s="303">
        <v>22.422239999999999</v>
      </c>
      <c r="F21" s="84">
        <v>-5.9740000000000002</v>
      </c>
      <c r="G21" s="84">
        <v>8.3074499999999993</v>
      </c>
      <c r="H21" s="84">
        <v>62.904229999999998</v>
      </c>
      <c r="I21" s="178">
        <v>22.422239999999999</v>
      </c>
      <c r="J21" s="267">
        <v>-5.9740000000000002</v>
      </c>
      <c r="K21" s="267">
        <v>8.3074499999999993</v>
      </c>
      <c r="L21" s="267">
        <v>62.904229999999998</v>
      </c>
      <c r="M21" s="262"/>
      <c r="N21" s="262"/>
      <c r="O21" s="262"/>
      <c r="P21" s="262"/>
      <c r="Q21" s="262"/>
      <c r="R21" s="262"/>
      <c r="S21" s="262"/>
      <c r="T21" s="262"/>
      <c r="U21" s="262"/>
      <c r="AC21" s="262"/>
      <c r="AD21" s="262"/>
      <c r="AE21" s="262"/>
      <c r="AF21" s="262"/>
      <c r="AG21" s="262"/>
    </row>
    <row r="22" spans="1:33" ht="14.25" customHeight="1" x14ac:dyDescent="0.3">
      <c r="A22" s="257" t="s">
        <v>123</v>
      </c>
      <c r="B22" s="258">
        <v>825</v>
      </c>
      <c r="C22" s="258">
        <v>16814.23380736</v>
      </c>
      <c r="D22" s="303">
        <v>1310.200632334868</v>
      </c>
      <c r="E22" s="303">
        <v>9774.2890158900009</v>
      </c>
      <c r="F22" s="84">
        <v>-685.94121279000001</v>
      </c>
      <c r="G22" s="84">
        <v>359.93111463999958</v>
      </c>
      <c r="H22" s="84">
        <v>3731.3724513680763</v>
      </c>
      <c r="I22" s="178">
        <v>4800.5795491640993</v>
      </c>
      <c r="J22" s="267">
        <v>-346.08245101884341</v>
      </c>
      <c r="K22" s="267">
        <v>1117.8299428675955</v>
      </c>
      <c r="L22" s="267">
        <v>5995.3517291974304</v>
      </c>
      <c r="M22" s="262"/>
      <c r="N22" s="262"/>
      <c r="O22" s="262"/>
      <c r="P22" s="262"/>
      <c r="Q22" s="262"/>
      <c r="R22" s="262"/>
      <c r="S22" s="262"/>
      <c r="T22" s="262"/>
      <c r="U22" s="262"/>
      <c r="AC22" s="262"/>
      <c r="AD22" s="262"/>
      <c r="AE22" s="262"/>
      <c r="AF22" s="262"/>
      <c r="AG22" s="262"/>
    </row>
    <row r="23" spans="1:33" ht="13.5" customHeight="1" x14ac:dyDescent="0.3">
      <c r="A23" s="257" t="s">
        <v>124</v>
      </c>
      <c r="B23" s="258"/>
      <c r="C23" s="258"/>
      <c r="D23" s="303"/>
      <c r="E23" s="303"/>
      <c r="F23" s="84">
        <v>2.52</v>
      </c>
      <c r="G23" s="84">
        <v>-0.44024999999999997</v>
      </c>
      <c r="H23" s="84">
        <v>34.381068929999998</v>
      </c>
      <c r="I23" s="178"/>
      <c r="J23" s="267">
        <v>2.52</v>
      </c>
      <c r="K23" s="267">
        <v>-0.44024999999999997</v>
      </c>
      <c r="L23" s="267">
        <v>39.106697330000003</v>
      </c>
      <c r="M23" s="262"/>
      <c r="N23" s="262"/>
      <c r="O23" s="262"/>
      <c r="P23" s="262"/>
      <c r="Q23" s="262"/>
      <c r="R23" s="262"/>
      <c r="S23" s="262"/>
      <c r="T23" s="262"/>
      <c r="U23" s="262"/>
      <c r="AC23" s="262"/>
      <c r="AD23" s="262"/>
      <c r="AE23" s="262"/>
      <c r="AF23" s="262"/>
      <c r="AG23" s="262"/>
    </row>
    <row r="24" spans="1:33" ht="13.5" x14ac:dyDescent="0.3">
      <c r="A24" s="257" t="s">
        <v>125</v>
      </c>
      <c r="B24" s="258">
        <v>2857</v>
      </c>
      <c r="C24" s="258">
        <v>572.23003501999995</v>
      </c>
      <c r="D24" s="303">
        <v>107.71052434000001</v>
      </c>
      <c r="E24" s="303">
        <v>614.50683306999997</v>
      </c>
      <c r="F24" s="84">
        <v>228.30159226999999</v>
      </c>
      <c r="G24" s="84">
        <v>93.223335370000001</v>
      </c>
      <c r="H24" s="84">
        <v>852.91590240000005</v>
      </c>
      <c r="I24" s="178">
        <v>584.13243107000005</v>
      </c>
      <c r="J24" s="267">
        <v>228.30159221</v>
      </c>
      <c r="K24" s="267">
        <v>93.223335349999999</v>
      </c>
      <c r="L24" s="267">
        <v>852.91590238000003</v>
      </c>
      <c r="M24" s="262"/>
      <c r="N24" s="262"/>
      <c r="O24" s="262"/>
      <c r="P24" s="262"/>
      <c r="Q24" s="262"/>
      <c r="R24" s="262"/>
      <c r="S24" s="262"/>
      <c r="T24" s="262"/>
      <c r="U24" s="262"/>
      <c r="AC24" s="262"/>
      <c r="AD24" s="262"/>
      <c r="AE24" s="262"/>
      <c r="AF24" s="262"/>
      <c r="AG24" s="262"/>
    </row>
    <row r="25" spans="1:33" ht="13.5" x14ac:dyDescent="0.3">
      <c r="A25" s="257" t="s">
        <v>126</v>
      </c>
      <c r="B25" s="258">
        <v>6558</v>
      </c>
      <c r="C25" s="258">
        <v>-1589.9613749099999</v>
      </c>
      <c r="D25" s="303">
        <v>-2204.71319257</v>
      </c>
      <c r="E25" s="303">
        <v>7313.5645666</v>
      </c>
      <c r="F25" s="84">
        <v>189.84892855999999</v>
      </c>
      <c r="G25" s="84">
        <v>73.514779110000006</v>
      </c>
      <c r="H25" s="84">
        <v>9694.4121131100001</v>
      </c>
      <c r="I25" s="178">
        <v>7313.5645666</v>
      </c>
      <c r="J25" s="267">
        <v>189.84892945999999</v>
      </c>
      <c r="K25" s="267">
        <v>73.514777989999999</v>
      </c>
      <c r="L25" s="267">
        <v>9694.4121120399996</v>
      </c>
      <c r="M25" s="262"/>
      <c r="N25" s="262"/>
      <c r="O25" s="262"/>
      <c r="P25" s="262"/>
      <c r="Q25" s="262"/>
      <c r="R25" s="262"/>
      <c r="S25" s="262"/>
      <c r="T25" s="262"/>
      <c r="U25" s="262"/>
      <c r="AC25" s="262"/>
      <c r="AD25" s="262"/>
      <c r="AE25" s="262"/>
      <c r="AF25" s="262"/>
      <c r="AG25" s="262"/>
    </row>
    <row r="26" spans="1:33" ht="13.5" x14ac:dyDescent="0.3">
      <c r="A26" s="283" t="s">
        <v>127</v>
      </c>
      <c r="B26" s="258">
        <v>261</v>
      </c>
      <c r="C26" s="258">
        <v>-169.147245</v>
      </c>
      <c r="D26" s="303">
        <v>347.21711900000003</v>
      </c>
      <c r="E26" s="303">
        <v>269.30507399999999</v>
      </c>
      <c r="F26" s="84">
        <v>13.00436</v>
      </c>
      <c r="G26" s="84">
        <v>103.90777</v>
      </c>
      <c r="H26" s="84">
        <v>523.23548700000003</v>
      </c>
      <c r="I26" s="178">
        <v>283.94693699999999</v>
      </c>
      <c r="J26" s="267">
        <v>14.807931</v>
      </c>
      <c r="K26" s="267">
        <v>88.310357999999994</v>
      </c>
      <c r="L26" s="267">
        <v>465.29885200000001</v>
      </c>
      <c r="M26" s="262"/>
      <c r="N26" s="262"/>
      <c r="O26" s="262"/>
      <c r="P26" s="262"/>
      <c r="Q26" s="262"/>
      <c r="R26" s="262"/>
      <c r="S26" s="262"/>
      <c r="T26" s="262"/>
      <c r="U26" s="262"/>
      <c r="AC26" s="262"/>
      <c r="AD26" s="262"/>
      <c r="AE26" s="262"/>
      <c r="AF26" s="262"/>
      <c r="AG26" s="262"/>
    </row>
    <row r="27" spans="1:33" ht="13.5" x14ac:dyDescent="0.3">
      <c r="A27" s="257" t="s">
        <v>128</v>
      </c>
      <c r="B27" s="258">
        <v>3943</v>
      </c>
      <c r="C27" s="258">
        <v>3147.2702899999999</v>
      </c>
      <c r="D27" s="303">
        <v>1021.40407</v>
      </c>
      <c r="E27" s="303">
        <v>1067.698361</v>
      </c>
      <c r="F27" s="84">
        <v>497.57674300000002</v>
      </c>
      <c r="G27" s="84">
        <v>222.170242</v>
      </c>
      <c r="H27" s="84">
        <v>956.36721699999998</v>
      </c>
      <c r="I27" s="178">
        <v>1067.698361</v>
      </c>
      <c r="J27" s="267">
        <v>497.57674300000002</v>
      </c>
      <c r="K27" s="267">
        <v>222.170242</v>
      </c>
      <c r="L27" s="267">
        <v>956.36721699999998</v>
      </c>
      <c r="M27" s="262"/>
      <c r="N27" s="262"/>
      <c r="O27" s="262"/>
      <c r="P27" s="262"/>
      <c r="Q27" s="262"/>
      <c r="R27" s="262"/>
      <c r="S27" s="262"/>
      <c r="T27" s="262"/>
      <c r="U27" s="262"/>
      <c r="AC27" s="262"/>
      <c r="AD27" s="262"/>
      <c r="AE27" s="262"/>
      <c r="AF27" s="262"/>
      <c r="AG27" s="262"/>
    </row>
    <row r="28" spans="1:33" ht="13.5" x14ac:dyDescent="0.3">
      <c r="A28" s="257" t="s">
        <v>129</v>
      </c>
      <c r="B28" s="258">
        <v>-5</v>
      </c>
      <c r="C28" s="258">
        <v>-80.948486848816756</v>
      </c>
      <c r="D28" s="303"/>
      <c r="E28" s="303"/>
      <c r="F28" s="84"/>
      <c r="G28" s="84"/>
      <c r="H28" s="84"/>
      <c r="I28" s="178"/>
      <c r="J28" s="267"/>
      <c r="K28" s="267"/>
      <c r="L28" s="267"/>
      <c r="M28" s="262"/>
      <c r="N28" s="262"/>
      <c r="O28" s="262"/>
      <c r="P28" s="262"/>
      <c r="Q28" s="262"/>
      <c r="R28" s="262"/>
      <c r="S28" s="262"/>
      <c r="T28" s="262"/>
      <c r="U28" s="262"/>
      <c r="AC28" s="262"/>
      <c r="AD28" s="262"/>
      <c r="AE28" s="262"/>
      <c r="AF28" s="262"/>
      <c r="AG28" s="262"/>
    </row>
    <row r="29" spans="1:33" ht="14.25" customHeight="1" x14ac:dyDescent="0.3">
      <c r="A29" s="257" t="s">
        <v>130</v>
      </c>
      <c r="B29" s="258">
        <v>98</v>
      </c>
      <c r="C29" s="258">
        <v>108.282582</v>
      </c>
      <c r="D29" s="303">
        <v>125.718084</v>
      </c>
      <c r="E29" s="303">
        <v>-77.222449999999995</v>
      </c>
      <c r="F29" s="84">
        <v>-2.178067</v>
      </c>
      <c r="G29" s="84">
        <v>-3.446879</v>
      </c>
      <c r="H29" s="84">
        <v>-81.010571999999996</v>
      </c>
      <c r="I29" s="178">
        <v>-77.222449999999995</v>
      </c>
      <c r="J29" s="267">
        <v>-2.178067</v>
      </c>
      <c r="K29" s="267">
        <v>-3.446879</v>
      </c>
      <c r="L29" s="267">
        <v>-81.010571999999996</v>
      </c>
      <c r="M29" s="262"/>
      <c r="N29" s="262"/>
      <c r="O29" s="262"/>
      <c r="P29" s="262"/>
      <c r="Q29" s="262"/>
      <c r="R29" s="262"/>
      <c r="S29" s="262"/>
      <c r="T29" s="262"/>
      <c r="U29" s="262"/>
      <c r="AC29" s="262"/>
      <c r="AD29" s="262"/>
      <c r="AE29" s="262"/>
      <c r="AF29" s="262"/>
      <c r="AG29" s="262"/>
    </row>
    <row r="30" spans="1:33" ht="12.75" customHeight="1" x14ac:dyDescent="0.3">
      <c r="A30" s="257" t="s">
        <v>131</v>
      </c>
      <c r="B30" s="258">
        <v>-40</v>
      </c>
      <c r="C30" s="258">
        <v>-1175.1852284592701</v>
      </c>
      <c r="D30" s="303">
        <v>5.97578634</v>
      </c>
      <c r="E30" s="303">
        <v>61.223360059999997</v>
      </c>
      <c r="F30" s="84"/>
      <c r="G30" s="84"/>
      <c r="H30" s="84"/>
      <c r="I30" s="178">
        <v>61.223360059999997</v>
      </c>
      <c r="J30" s="267"/>
      <c r="K30" s="267"/>
      <c r="L30" s="267"/>
      <c r="M30" s="262"/>
      <c r="N30" s="262"/>
      <c r="O30" s="262"/>
      <c r="P30" s="262"/>
      <c r="Q30" s="262"/>
      <c r="R30" s="262"/>
      <c r="S30" s="262"/>
      <c r="T30" s="262"/>
      <c r="U30" s="262"/>
      <c r="AC30" s="262"/>
      <c r="AD30" s="262"/>
      <c r="AE30" s="262"/>
      <c r="AF30" s="262"/>
      <c r="AG30" s="262"/>
    </row>
    <row r="31" spans="1:33" ht="13.5" x14ac:dyDescent="0.3">
      <c r="A31" s="257" t="s">
        <v>132</v>
      </c>
      <c r="B31" s="258">
        <v>14939</v>
      </c>
      <c r="C31" s="258">
        <v>6791.0272329999998</v>
      </c>
      <c r="D31" s="303">
        <v>7812.6656579999999</v>
      </c>
      <c r="E31" s="303">
        <v>3828.4270729999998</v>
      </c>
      <c r="F31" s="84">
        <v>1484.1950730000001</v>
      </c>
      <c r="G31" s="84">
        <v>4149.5413369999997</v>
      </c>
      <c r="H31" s="84">
        <v>18895.504252999999</v>
      </c>
      <c r="I31" s="178">
        <v>5508.8204290000003</v>
      </c>
      <c r="J31" s="267">
        <v>1467.225085</v>
      </c>
      <c r="K31" s="267">
        <v>3881.2119280000002</v>
      </c>
      <c r="L31" s="267">
        <v>18977.912038999999</v>
      </c>
      <c r="M31" s="262"/>
      <c r="N31" s="262"/>
      <c r="O31" s="262"/>
      <c r="P31" s="262"/>
      <c r="Q31" s="262"/>
      <c r="R31" s="262"/>
      <c r="S31" s="262"/>
      <c r="T31" s="262"/>
      <c r="U31" s="262"/>
      <c r="AC31" s="262"/>
      <c r="AD31" s="262"/>
      <c r="AE31" s="262"/>
      <c r="AF31" s="262"/>
      <c r="AG31" s="262"/>
    </row>
    <row r="32" spans="1:33" ht="13.5" x14ac:dyDescent="0.3">
      <c r="A32" s="257" t="s">
        <v>133</v>
      </c>
      <c r="B32" s="258">
        <v>2602</v>
      </c>
      <c r="C32" s="258">
        <v>18570.953093847056</v>
      </c>
      <c r="D32" s="303">
        <v>18747.179789518243</v>
      </c>
      <c r="E32" s="303">
        <v>11682.326791737858</v>
      </c>
      <c r="F32" s="84">
        <v>1482.0212452147121</v>
      </c>
      <c r="G32" s="84">
        <v>834.55016882615553</v>
      </c>
      <c r="H32" s="84">
        <v>8232.2368650067383</v>
      </c>
      <c r="I32" s="178">
        <v>8126.5970526188348</v>
      </c>
      <c r="J32" s="267">
        <v>698.51041616619716</v>
      </c>
      <c r="K32" s="267">
        <v>1128.7972425626288</v>
      </c>
      <c r="L32" s="267">
        <v>5540.1348971793341</v>
      </c>
      <c r="M32" s="262"/>
      <c r="N32" s="262"/>
      <c r="O32" s="262"/>
      <c r="P32" s="262"/>
      <c r="Q32" s="262"/>
      <c r="R32" s="262"/>
      <c r="S32" s="262"/>
      <c r="T32" s="262"/>
      <c r="U32" s="262"/>
      <c r="AC32" s="262"/>
      <c r="AD32" s="262"/>
      <c r="AE32" s="262"/>
      <c r="AF32" s="262"/>
      <c r="AG32" s="262"/>
    </row>
    <row r="33" spans="1:33" ht="13.5" customHeight="1" x14ac:dyDescent="0.3">
      <c r="A33" s="283" t="s">
        <v>134</v>
      </c>
      <c r="B33" s="258">
        <v>3099</v>
      </c>
      <c r="C33" s="258">
        <v>3890.18865289</v>
      </c>
      <c r="D33" s="303">
        <v>3096.98606165</v>
      </c>
      <c r="E33" s="303">
        <v>2679.8988298999998</v>
      </c>
      <c r="F33" s="84">
        <v>333.99371000000002</v>
      </c>
      <c r="G33" s="84">
        <v>294.75957460000001</v>
      </c>
      <c r="H33" s="84">
        <v>2858.2471728599999</v>
      </c>
      <c r="I33" s="178">
        <v>2502.2304469699998</v>
      </c>
      <c r="J33" s="267">
        <v>295.73076529999997</v>
      </c>
      <c r="K33" s="267">
        <v>228.09665193000001</v>
      </c>
      <c r="L33" s="267">
        <v>2313.1137259500001</v>
      </c>
      <c r="M33" s="262"/>
      <c r="N33" s="262"/>
      <c r="O33" s="262"/>
      <c r="P33" s="262"/>
      <c r="Q33" s="262"/>
      <c r="R33" s="262"/>
      <c r="S33" s="262"/>
      <c r="T33" s="262"/>
      <c r="U33" s="262"/>
      <c r="AC33" s="262"/>
      <c r="AD33" s="262"/>
      <c r="AE33" s="262"/>
      <c r="AF33" s="262"/>
      <c r="AG33" s="262"/>
    </row>
    <row r="34" spans="1:33" ht="12.75" customHeight="1" x14ac:dyDescent="0.3">
      <c r="A34" s="257" t="s">
        <v>135</v>
      </c>
      <c r="B34" s="258"/>
      <c r="C34" s="258"/>
      <c r="D34" s="303">
        <v>2.8678400000000002</v>
      </c>
      <c r="E34" s="303">
        <v>270.9818110514272</v>
      </c>
      <c r="F34" s="84">
        <v>46.975441860988973</v>
      </c>
      <c r="G34" s="84">
        <v>41.86634552646597</v>
      </c>
      <c r="H34" s="84">
        <v>302.35642355735996</v>
      </c>
      <c r="I34" s="176">
        <v>272.79296246473677</v>
      </c>
      <c r="J34" s="267">
        <v>46.951244173506211</v>
      </c>
      <c r="K34" s="267">
        <v>41.868346503899552</v>
      </c>
      <c r="L34" s="267">
        <v>302.19678464172517</v>
      </c>
      <c r="M34" s="262"/>
      <c r="N34" s="262"/>
      <c r="O34" s="262"/>
      <c r="P34" s="262"/>
      <c r="Q34" s="262"/>
      <c r="R34" s="262"/>
      <c r="S34" s="262"/>
      <c r="T34" s="262"/>
      <c r="U34" s="262"/>
      <c r="AC34" s="262"/>
      <c r="AD34" s="262"/>
      <c r="AE34" s="262"/>
      <c r="AF34" s="262"/>
      <c r="AG34" s="262"/>
    </row>
    <row r="35" spans="1:33" ht="13.5" x14ac:dyDescent="0.3">
      <c r="A35" s="283" t="s">
        <v>136</v>
      </c>
      <c r="B35" s="258">
        <v>-2517</v>
      </c>
      <c r="C35" s="258">
        <v>-852.72053200000005</v>
      </c>
      <c r="D35" s="303">
        <v>1114.355159</v>
      </c>
      <c r="E35" s="303">
        <v>-1870.8712869999999</v>
      </c>
      <c r="F35" s="84">
        <v>123.088778</v>
      </c>
      <c r="G35" s="84">
        <v>-85.839286000000001</v>
      </c>
      <c r="H35" s="84">
        <v>2212.422654</v>
      </c>
      <c r="I35" s="179">
        <v>-1720.7112010000001</v>
      </c>
      <c r="J35" s="267">
        <v>123.088779</v>
      </c>
      <c r="K35" s="267">
        <v>-85.839291000000003</v>
      </c>
      <c r="L35" s="267">
        <v>2263.9536440000002</v>
      </c>
      <c r="M35" s="262"/>
      <c r="N35" s="262"/>
      <c r="O35" s="262"/>
      <c r="P35" s="262"/>
      <c r="Q35" s="262"/>
      <c r="R35" s="262"/>
      <c r="S35" s="262"/>
      <c r="T35" s="262"/>
      <c r="U35" s="262"/>
      <c r="AC35" s="262"/>
      <c r="AD35" s="262"/>
      <c r="AE35" s="262"/>
      <c r="AF35" s="262"/>
      <c r="AG35" s="262"/>
    </row>
    <row r="36" spans="1:33" ht="13.5" x14ac:dyDescent="0.3">
      <c r="A36" s="283" t="s">
        <v>137</v>
      </c>
      <c r="B36" s="94"/>
      <c r="C36" s="94"/>
      <c r="D36" s="303"/>
      <c r="E36" s="303"/>
      <c r="F36" s="84">
        <v>-16.834540000000001</v>
      </c>
      <c r="G36" s="84">
        <v>-44.887599999999999</v>
      </c>
      <c r="H36" s="84">
        <v>677.94095800000002</v>
      </c>
      <c r="I36" s="179"/>
      <c r="J36" s="267">
        <v>-16.834540000000001</v>
      </c>
      <c r="K36" s="267">
        <v>-44.887599999999999</v>
      </c>
      <c r="L36" s="267">
        <v>677.94095800000002</v>
      </c>
      <c r="M36" s="262"/>
      <c r="N36" s="262"/>
      <c r="O36" s="262"/>
      <c r="P36" s="262"/>
      <c r="Q36" s="262"/>
      <c r="R36" s="262"/>
      <c r="S36" s="262"/>
      <c r="T36" s="262"/>
      <c r="U36" s="262"/>
      <c r="AC36" s="262"/>
      <c r="AD36" s="262"/>
      <c r="AE36" s="262"/>
      <c r="AF36" s="262"/>
      <c r="AG36" s="262"/>
    </row>
    <row r="37" spans="1:33" ht="13.5" customHeight="1" x14ac:dyDescent="0.3">
      <c r="A37" s="257" t="s">
        <v>138</v>
      </c>
      <c r="B37" s="94">
        <v>-2058</v>
      </c>
      <c r="C37" s="94">
        <v>-421</v>
      </c>
      <c r="D37" s="303">
        <v>-376.13193999999999</v>
      </c>
      <c r="E37" s="303">
        <v>-247.09715399999999</v>
      </c>
      <c r="F37" s="303">
        <v>-12.939267999999998</v>
      </c>
      <c r="G37" s="84">
        <v>-32.395863999999989</v>
      </c>
      <c r="H37" s="84">
        <v>-134.30012099999999</v>
      </c>
      <c r="I37" s="179">
        <v>-247.09715399999999</v>
      </c>
      <c r="J37" s="303">
        <v>-12.939267999999998</v>
      </c>
      <c r="K37" s="267">
        <v>-32.395863999999989</v>
      </c>
      <c r="L37" s="267">
        <v>-134.30012099999999</v>
      </c>
      <c r="M37" s="262"/>
      <c r="N37" s="267"/>
      <c r="O37" s="262"/>
      <c r="P37" s="262"/>
      <c r="Q37" s="262"/>
      <c r="R37" s="262"/>
      <c r="S37" s="262"/>
      <c r="T37" s="262"/>
      <c r="U37" s="262"/>
      <c r="AC37" s="262"/>
      <c r="AD37" s="262"/>
      <c r="AE37" s="262"/>
      <c r="AF37" s="262"/>
      <c r="AG37" s="262"/>
    </row>
    <row r="38" spans="1:33" ht="13.5" x14ac:dyDescent="0.3">
      <c r="A38" s="257" t="s">
        <v>139</v>
      </c>
      <c r="B38" s="94">
        <v>792</v>
      </c>
      <c r="C38" s="94">
        <v>8413.6911257499996</v>
      </c>
      <c r="D38" s="303">
        <v>1681.69075724</v>
      </c>
      <c r="E38" s="303">
        <v>2789.9699768400001</v>
      </c>
      <c r="F38" s="84">
        <v>566.16817722999997</v>
      </c>
      <c r="G38" s="84">
        <v>1101.22658705</v>
      </c>
      <c r="H38" s="84">
        <v>4742.9125869</v>
      </c>
      <c r="I38" s="179">
        <v>2039.7226970700001</v>
      </c>
      <c r="J38" s="267">
        <v>518.79047012000001</v>
      </c>
      <c r="K38" s="267">
        <v>930.47445727000002</v>
      </c>
      <c r="L38" s="267">
        <v>4013.81238252</v>
      </c>
      <c r="M38" s="262"/>
      <c r="N38" s="262"/>
      <c r="O38" s="262"/>
      <c r="P38" s="262"/>
      <c r="Q38" s="262"/>
      <c r="R38" s="262"/>
      <c r="S38" s="262"/>
      <c r="T38" s="262"/>
      <c r="U38" s="262"/>
      <c r="AC38" s="262"/>
      <c r="AD38" s="262"/>
      <c r="AE38" s="262"/>
      <c r="AF38" s="262"/>
      <c r="AG38" s="262"/>
    </row>
    <row r="39" spans="1:33" ht="13.5" customHeight="1" x14ac:dyDescent="0.3">
      <c r="A39" s="257" t="s">
        <v>140</v>
      </c>
      <c r="B39" s="94">
        <v>-15</v>
      </c>
      <c r="C39" s="94">
        <v>36.741230000000002</v>
      </c>
      <c r="D39" s="303">
        <v>28.957799999999999</v>
      </c>
      <c r="E39" s="303">
        <v>32.418419</v>
      </c>
      <c r="F39" s="84">
        <v>13.851872999999999</v>
      </c>
      <c r="G39" s="84">
        <v>14.642488999999999</v>
      </c>
      <c r="H39" s="84">
        <v>84.420760999999999</v>
      </c>
      <c r="I39" s="179">
        <v>32.418419</v>
      </c>
      <c r="J39" s="267">
        <v>13.851872999999999</v>
      </c>
      <c r="K39" s="267">
        <v>14.642488999999999</v>
      </c>
      <c r="L39" s="267">
        <v>84.420760999999999</v>
      </c>
      <c r="M39" s="262"/>
      <c r="N39" s="262"/>
      <c r="O39" s="262"/>
      <c r="P39" s="262"/>
      <c r="Q39" s="262"/>
      <c r="R39" s="262"/>
      <c r="S39" s="262"/>
      <c r="T39" s="262"/>
      <c r="U39" s="262"/>
      <c r="AC39" s="262"/>
      <c r="AD39" s="262"/>
      <c r="AE39" s="262"/>
      <c r="AF39" s="262"/>
      <c r="AG39" s="262"/>
    </row>
    <row r="40" spans="1:33" ht="13.5" x14ac:dyDescent="0.3">
      <c r="A40" s="257" t="s">
        <v>141</v>
      </c>
      <c r="B40" s="94">
        <v>80</v>
      </c>
      <c r="C40" s="94">
        <v>12.576736785</v>
      </c>
      <c r="D40" s="303">
        <v>-45.901839410009998</v>
      </c>
      <c r="E40" s="303">
        <v>135.3600026</v>
      </c>
      <c r="F40" s="84">
        <v>9.7161194399999999</v>
      </c>
      <c r="G40" s="84">
        <v>0.82485750000000002</v>
      </c>
      <c r="H40" s="84">
        <v>123.2951498</v>
      </c>
      <c r="I40" s="179">
        <v>135.36000250399999</v>
      </c>
      <c r="J40" s="267">
        <v>9.7161194000000002</v>
      </c>
      <c r="K40" s="267">
        <v>0.82485750000000002</v>
      </c>
      <c r="L40" s="267">
        <v>123.29514974999999</v>
      </c>
      <c r="M40" s="262"/>
      <c r="N40" s="128"/>
      <c r="O40" s="262"/>
      <c r="P40" s="262"/>
      <c r="Q40" s="262"/>
      <c r="R40" s="262"/>
      <c r="S40" s="262"/>
      <c r="T40" s="262"/>
      <c r="U40" s="262"/>
      <c r="AC40" s="262"/>
      <c r="AD40" s="262"/>
      <c r="AE40" s="262"/>
      <c r="AF40" s="262"/>
      <c r="AG40" s="262"/>
    </row>
    <row r="41" spans="1:33" ht="13.5" x14ac:dyDescent="0.3">
      <c r="A41" s="257" t="s">
        <v>142</v>
      </c>
      <c r="B41" s="94">
        <v>115</v>
      </c>
      <c r="C41" s="94">
        <v>140.29371660999999</v>
      </c>
      <c r="D41" s="303">
        <v>30.245429600000001</v>
      </c>
      <c r="E41" s="303"/>
      <c r="F41" s="84"/>
      <c r="G41" s="84"/>
      <c r="H41" s="84"/>
      <c r="I41" s="179"/>
      <c r="J41" s="267"/>
      <c r="K41" s="267"/>
      <c r="L41" s="267"/>
      <c r="M41" s="262"/>
      <c r="N41" s="262"/>
      <c r="O41" s="262"/>
      <c r="P41" s="262"/>
      <c r="Q41" s="262"/>
      <c r="R41" s="262"/>
      <c r="S41" s="262"/>
      <c r="T41" s="262"/>
      <c r="U41" s="262"/>
      <c r="AC41" s="262"/>
      <c r="AD41" s="262"/>
      <c r="AE41" s="262"/>
      <c r="AF41" s="262"/>
      <c r="AG41" s="262"/>
    </row>
    <row r="42" spans="1:33" ht="13.5" x14ac:dyDescent="0.3">
      <c r="A42" s="283" t="s">
        <v>143</v>
      </c>
      <c r="B42" s="94">
        <v>163</v>
      </c>
      <c r="C42" s="94">
        <v>3713.4361136799998</v>
      </c>
      <c r="D42" s="303">
        <v>-798.97705311000004</v>
      </c>
      <c r="E42" s="303">
        <v>1656.65117846</v>
      </c>
      <c r="F42" s="84">
        <v>714.96739273000003</v>
      </c>
      <c r="G42" s="84">
        <v>640.38287656</v>
      </c>
      <c r="H42" s="84">
        <v>7810.4874056299996</v>
      </c>
      <c r="I42" s="179">
        <v>1301.4009498299999</v>
      </c>
      <c r="J42" s="267">
        <v>146.84658800999998</v>
      </c>
      <c r="K42" s="267">
        <v>530.28729536000003</v>
      </c>
      <c r="L42" s="267">
        <v>4734.14378597</v>
      </c>
      <c r="M42" s="262"/>
      <c r="N42" s="262"/>
      <c r="O42" s="262"/>
      <c r="P42" s="262"/>
      <c r="Q42" s="262"/>
      <c r="R42" s="262"/>
      <c r="S42" s="262"/>
      <c r="T42" s="262"/>
      <c r="U42" s="262"/>
      <c r="AC42" s="262"/>
      <c r="AD42" s="262"/>
      <c r="AE42" s="262"/>
      <c r="AF42" s="262"/>
      <c r="AG42" s="262"/>
    </row>
    <row r="43" spans="1:33" ht="13.5" x14ac:dyDescent="0.3">
      <c r="A43" s="257" t="s">
        <v>144</v>
      </c>
      <c r="B43" s="94">
        <v>123</v>
      </c>
      <c r="C43" s="94">
        <v>363.43933088</v>
      </c>
      <c r="D43" s="303">
        <v>-1808.7224952199999</v>
      </c>
      <c r="E43" s="303">
        <v>-294.13198756999998</v>
      </c>
      <c r="F43" s="84">
        <v>7.1174513900000003</v>
      </c>
      <c r="G43" s="84">
        <v>-0.18656022</v>
      </c>
      <c r="H43" s="84">
        <v>22.948288590000001</v>
      </c>
      <c r="I43" s="179">
        <v>0.80036172000000005</v>
      </c>
      <c r="J43" s="267">
        <v>7.1174513900000003</v>
      </c>
      <c r="K43" s="267">
        <v>-0.18656022</v>
      </c>
      <c r="L43" s="267">
        <v>22.948288590000001</v>
      </c>
      <c r="M43" s="262"/>
      <c r="N43" s="262"/>
      <c r="O43" s="262"/>
      <c r="P43" s="262"/>
      <c r="Q43" s="262"/>
      <c r="R43" s="262"/>
      <c r="S43" s="262"/>
      <c r="T43" s="262"/>
      <c r="U43" s="262"/>
      <c r="AC43" s="262"/>
      <c r="AD43" s="262"/>
      <c r="AE43" s="262"/>
      <c r="AF43" s="262"/>
      <c r="AG43" s="262"/>
    </row>
    <row r="44" spans="1:33" ht="13.5" x14ac:dyDescent="0.3">
      <c r="A44" s="257" t="s">
        <v>145</v>
      </c>
      <c r="B44" s="94">
        <v>-2</v>
      </c>
      <c r="C44" s="94">
        <v>-933.07392595995998</v>
      </c>
      <c r="D44" s="303">
        <v>-482.57290139000003</v>
      </c>
      <c r="E44" s="303">
        <v>-475.74614181999999</v>
      </c>
      <c r="F44" s="84">
        <v>27.427860389999999</v>
      </c>
      <c r="G44" s="84">
        <v>-25.54815494</v>
      </c>
      <c r="H44" s="84">
        <v>-522.04046244999995</v>
      </c>
      <c r="I44" s="179">
        <v>-475.74614189200003</v>
      </c>
      <c r="J44" s="267">
        <v>27.42786036</v>
      </c>
      <c r="K44" s="267">
        <v>-25.548154870000001</v>
      </c>
      <c r="L44" s="267">
        <v>-522.04046246999997</v>
      </c>
      <c r="M44" s="262"/>
      <c r="N44" s="262"/>
      <c r="O44" s="262"/>
      <c r="P44" s="262"/>
      <c r="Q44" s="262"/>
      <c r="R44" s="262"/>
      <c r="S44" s="262"/>
      <c r="T44" s="262"/>
      <c r="U44" s="262"/>
      <c r="AC44" s="262"/>
      <c r="AD44" s="262"/>
      <c r="AE44" s="262"/>
      <c r="AF44" s="262"/>
      <c r="AG44" s="262"/>
    </row>
    <row r="45" spans="1:33" ht="13.5" x14ac:dyDescent="0.3">
      <c r="A45" s="257" t="s">
        <v>146</v>
      </c>
      <c r="B45" s="94">
        <v>2275</v>
      </c>
      <c r="C45" s="86">
        <v>2466.8635735678276</v>
      </c>
      <c r="D45" s="138">
        <v>806.48573421553601</v>
      </c>
      <c r="E45" s="138">
        <v>-683.12979499999994</v>
      </c>
      <c r="F45" s="84">
        <v>-128.385805</v>
      </c>
      <c r="G45" s="84">
        <v>398.89961799999998</v>
      </c>
      <c r="H45" s="84">
        <v>-111.392325</v>
      </c>
      <c r="I45" s="179">
        <v>-543.09000700000001</v>
      </c>
      <c r="J45" s="267">
        <v>-135.68098499999999</v>
      </c>
      <c r="K45" s="267">
        <v>398.89961899999997</v>
      </c>
      <c r="L45" s="267">
        <v>-41.967866000000001</v>
      </c>
      <c r="M45" s="262"/>
      <c r="N45" s="262"/>
      <c r="O45" s="262"/>
      <c r="P45" s="262"/>
      <c r="Q45" s="262"/>
      <c r="R45" s="262"/>
      <c r="S45" s="262"/>
      <c r="T45" s="262"/>
      <c r="U45" s="262"/>
      <c r="AC45" s="262"/>
      <c r="AD45" s="262"/>
      <c r="AE45" s="262"/>
      <c r="AF45" s="254"/>
      <c r="AG45" s="254"/>
    </row>
    <row r="46" spans="1:33" s="105" customFormat="1" ht="13.5" x14ac:dyDescent="0.3">
      <c r="A46" s="58" t="s">
        <v>159</v>
      </c>
      <c r="B46" s="270">
        <v>55552</v>
      </c>
      <c r="C46" s="270">
        <v>62584.044424717031</v>
      </c>
      <c r="D46" s="270">
        <v>47225.713567807958</v>
      </c>
      <c r="E46" s="270">
        <v>43371.66325028288</v>
      </c>
      <c r="F46" s="270">
        <f>SUM(F4:F45)-F37</f>
        <v>7032.788646222617</v>
      </c>
      <c r="G46" s="270">
        <f>SUM(G4:G45)-G37</f>
        <v>4412.0007271383083</v>
      </c>
      <c r="H46" s="270">
        <f>SUM(H4:H45)-H37</f>
        <v>83910.074560291541</v>
      </c>
      <c r="I46" s="270">
        <v>40171.491307790777</v>
      </c>
      <c r="J46" s="270">
        <f>SUM(J4:J45)-J37</f>
        <v>5129.4771876889872</v>
      </c>
      <c r="K46" s="270">
        <f>SUM(K4:K45)-K37</f>
        <v>5070.9945874711366</v>
      </c>
      <c r="L46" s="270">
        <f>SUM(L4:L45)-L37</f>
        <v>74497.841146661376</v>
      </c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</row>
    <row r="47" spans="1:33" s="104" customFormat="1" ht="13.5" x14ac:dyDescent="0.3">
      <c r="A47" s="59" t="s">
        <v>160</v>
      </c>
      <c r="B47" s="60">
        <v>53494</v>
      </c>
      <c r="C47" s="60">
        <v>62163.044424717031</v>
      </c>
      <c r="D47" s="60">
        <v>46849.581627807958</v>
      </c>
      <c r="E47" s="60">
        <v>43124.566096282877</v>
      </c>
      <c r="F47" s="60">
        <f>SUM(F4:F45)</f>
        <v>7019.8493782226169</v>
      </c>
      <c r="G47" s="60">
        <f>SUM(G4:G45)</f>
        <v>4379.6048631383082</v>
      </c>
      <c r="H47" s="60">
        <f>SUM(H4:H45)</f>
        <v>83775.774439291548</v>
      </c>
      <c r="I47" s="60">
        <v>39924.394153790774</v>
      </c>
      <c r="J47" s="60">
        <v>6798.2106093619577</v>
      </c>
      <c r="K47" s="60">
        <f>SUM(K4:K45)</f>
        <v>5038.5987234711365</v>
      </c>
      <c r="L47" s="60">
        <f>SUM(L4:L45)</f>
        <v>74363.541025661383</v>
      </c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 spans="1:33" s="104" customFormat="1" ht="13.5" x14ac:dyDescent="0.3">
      <c r="A48" s="240" t="s">
        <v>89</v>
      </c>
      <c r="B48" s="128"/>
      <c r="C48" s="128"/>
      <c r="D48" s="129"/>
      <c r="E48" s="129"/>
      <c r="F48" s="129"/>
      <c r="G48" s="129"/>
      <c r="H48" s="107"/>
      <c r="I48" s="254"/>
      <c r="J48" s="254"/>
      <c r="K48" s="262"/>
      <c r="L48" s="262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 spans="1:28" s="104" customFormat="1" x14ac:dyDescent="0.25">
      <c r="A49" s="130"/>
      <c r="B49" s="130"/>
      <c r="C49" s="130"/>
      <c r="D49" s="130"/>
      <c r="E49" s="130"/>
      <c r="F49" s="130"/>
      <c r="G49" s="131"/>
      <c r="H49" s="128"/>
      <c r="I49" s="262"/>
      <c r="J49" s="262"/>
      <c r="K49" s="262"/>
      <c r="L49" s="262"/>
      <c r="V49" s="213"/>
      <c r="W49" s="213"/>
      <c r="X49" s="213"/>
      <c r="Y49" s="213"/>
      <c r="Z49" s="213"/>
      <c r="AA49" s="213"/>
      <c r="AB49" s="213"/>
    </row>
    <row r="50" spans="1:28" s="104" customFormat="1" x14ac:dyDescent="0.25">
      <c r="A50" s="213"/>
      <c r="B50" s="134"/>
      <c r="C50" s="134"/>
      <c r="D50" s="134"/>
      <c r="E50" s="134"/>
      <c r="F50" s="134"/>
      <c r="G50" s="213"/>
      <c r="H50" s="213"/>
      <c r="I50" s="213"/>
      <c r="J50" s="213"/>
      <c r="K50" s="213"/>
      <c r="L50" s="213"/>
      <c r="V50" s="213"/>
      <c r="W50" s="213"/>
      <c r="X50" s="213"/>
      <c r="Y50" s="213"/>
      <c r="Z50" s="213"/>
      <c r="AA50" s="213"/>
      <c r="AB50" s="213"/>
    </row>
    <row r="51" spans="1:28" s="104" customFormat="1" x14ac:dyDescent="0.25">
      <c r="A51" s="213"/>
      <c r="B51" s="213"/>
      <c r="C51" s="133"/>
      <c r="D51" s="133"/>
      <c r="E51" s="134"/>
      <c r="F51" s="134"/>
      <c r="G51" s="213"/>
      <c r="H51" s="213"/>
      <c r="I51" s="213"/>
      <c r="J51" s="213"/>
      <c r="K51" s="213"/>
      <c r="L51" s="213"/>
      <c r="V51" s="213"/>
      <c r="W51" s="213"/>
      <c r="X51" s="213"/>
      <c r="Y51" s="213"/>
      <c r="Z51" s="213"/>
      <c r="AA51" s="213"/>
      <c r="AB51" s="213"/>
    </row>
    <row r="52" spans="1:28" s="104" customFormat="1" x14ac:dyDescent="0.25">
      <c r="A52" s="213"/>
      <c r="B52" s="213"/>
      <c r="C52" s="133"/>
      <c r="D52" s="133"/>
      <c r="E52" s="133"/>
      <c r="F52" s="133"/>
      <c r="G52" s="213"/>
      <c r="H52" s="213"/>
      <c r="I52" s="213"/>
      <c r="J52" s="213"/>
      <c r="K52" s="213"/>
      <c r="L52" s="213"/>
      <c r="V52" s="213"/>
      <c r="W52" s="213"/>
      <c r="X52" s="213"/>
      <c r="Y52" s="213"/>
      <c r="Z52" s="213"/>
      <c r="AA52" s="213"/>
      <c r="AB52" s="213"/>
    </row>
    <row r="53" spans="1:28" s="104" customFormat="1" x14ac:dyDescent="0.25">
      <c r="A53" s="213"/>
      <c r="B53" s="213"/>
      <c r="C53" s="133"/>
      <c r="D53" s="133"/>
      <c r="E53" s="134"/>
      <c r="F53" s="133"/>
      <c r="G53" s="213"/>
      <c r="H53" s="213"/>
      <c r="I53" s="213"/>
      <c r="J53" s="213"/>
      <c r="K53" s="213"/>
      <c r="L53" s="213"/>
      <c r="V53" s="213"/>
      <c r="W53" s="213"/>
      <c r="X53" s="213"/>
      <c r="Y53" s="213"/>
      <c r="Z53" s="213"/>
      <c r="AA53" s="213"/>
      <c r="AB53" s="213"/>
    </row>
    <row r="54" spans="1:28" s="104" customFormat="1" x14ac:dyDescent="0.25">
      <c r="A54" s="213"/>
      <c r="B54" s="213"/>
      <c r="C54" s="133"/>
      <c r="D54" s="133"/>
      <c r="E54" s="133"/>
      <c r="F54" s="133"/>
      <c r="G54" s="138"/>
      <c r="H54" s="138"/>
      <c r="I54" s="213"/>
      <c r="J54" s="213"/>
      <c r="K54" s="138"/>
      <c r="L54" s="138"/>
      <c r="V54" s="213"/>
      <c r="W54" s="213"/>
      <c r="X54" s="213"/>
      <c r="Y54" s="213"/>
      <c r="Z54" s="213"/>
      <c r="AA54" s="213"/>
      <c r="AB54" s="213"/>
    </row>
    <row r="55" spans="1:28" s="104" customFormat="1" x14ac:dyDescent="0.25">
      <c r="A55" s="213"/>
      <c r="B55" s="213"/>
      <c r="C55" s="133"/>
      <c r="D55" s="133"/>
      <c r="E55" s="133"/>
      <c r="F55" s="133"/>
      <c r="G55" s="213"/>
      <c r="H55" s="213"/>
      <c r="I55" s="213"/>
      <c r="J55" s="213"/>
      <c r="K55" s="213"/>
      <c r="L55" s="213"/>
      <c r="V55" s="213"/>
      <c r="W55" s="213"/>
      <c r="X55" s="213"/>
      <c r="Y55" s="213"/>
      <c r="Z55" s="213"/>
      <c r="AA55" s="213"/>
      <c r="AB55" s="213"/>
    </row>
    <row r="56" spans="1:28" s="104" customFormat="1" x14ac:dyDescent="0.25">
      <c r="A56" s="213"/>
      <c r="B56" s="213"/>
      <c r="C56" s="133"/>
      <c r="D56" s="133"/>
      <c r="E56" s="133"/>
      <c r="F56" s="133"/>
      <c r="G56" s="130"/>
      <c r="H56" s="130"/>
      <c r="I56" s="213"/>
      <c r="J56" s="213"/>
      <c r="K56" s="130"/>
      <c r="L56" s="130"/>
      <c r="V56" s="213"/>
      <c r="W56" s="213"/>
      <c r="X56" s="213"/>
      <c r="Y56" s="213"/>
      <c r="Z56" s="213"/>
      <c r="AA56" s="213"/>
      <c r="AB56" s="213"/>
    </row>
    <row r="57" spans="1:28" s="104" customFormat="1" x14ac:dyDescent="0.25">
      <c r="A57" s="213"/>
      <c r="B57" s="213"/>
      <c r="C57" s="133"/>
      <c r="D57" s="133"/>
      <c r="E57" s="133"/>
      <c r="F57" s="133"/>
      <c r="G57" s="136"/>
      <c r="H57" s="136"/>
      <c r="I57" s="213"/>
      <c r="J57" s="213"/>
      <c r="K57" s="213"/>
      <c r="L57" s="213"/>
      <c r="V57" s="213"/>
      <c r="W57" s="213"/>
      <c r="X57" s="213"/>
      <c r="Y57" s="213"/>
      <c r="Z57" s="213"/>
      <c r="AA57" s="213"/>
      <c r="AB57" s="213"/>
    </row>
    <row r="58" spans="1:28" s="104" customFormat="1" x14ac:dyDescent="0.25">
      <c r="A58" s="213"/>
      <c r="B58" s="213"/>
      <c r="C58" s="133"/>
      <c r="D58" s="133"/>
      <c r="E58" s="133"/>
      <c r="F58" s="133"/>
      <c r="G58" s="136"/>
      <c r="H58" s="136"/>
      <c r="I58" s="213"/>
      <c r="J58" s="213"/>
      <c r="K58" s="213"/>
      <c r="L58" s="213"/>
      <c r="V58" s="213"/>
      <c r="W58" s="213"/>
      <c r="X58" s="213"/>
      <c r="Y58" s="213"/>
      <c r="Z58" s="213"/>
      <c r="AA58" s="213"/>
      <c r="AB58" s="213"/>
    </row>
    <row r="59" spans="1:28" s="104" customFormat="1" x14ac:dyDescent="0.25">
      <c r="A59" s="213"/>
      <c r="B59" s="213"/>
      <c r="C59" s="133"/>
      <c r="D59" s="133"/>
      <c r="E59" s="133"/>
      <c r="F59" s="133"/>
      <c r="G59" s="135"/>
      <c r="H59" s="136"/>
      <c r="I59" s="213"/>
      <c r="J59" s="213"/>
      <c r="K59" s="213"/>
      <c r="L59" s="213"/>
      <c r="V59" s="213"/>
      <c r="W59" s="213"/>
      <c r="X59" s="213"/>
      <c r="Y59" s="213"/>
      <c r="Z59" s="213"/>
      <c r="AA59" s="213"/>
      <c r="AB59" s="213"/>
    </row>
    <row r="60" spans="1:28" s="104" customFormat="1" x14ac:dyDescent="0.25">
      <c r="A60" s="213"/>
      <c r="B60" s="213"/>
      <c r="C60" s="133"/>
      <c r="D60" s="133"/>
      <c r="E60" s="133"/>
      <c r="F60" s="133"/>
      <c r="G60" s="136"/>
      <c r="H60" s="136"/>
      <c r="I60" s="213"/>
      <c r="J60" s="213"/>
      <c r="K60" s="213"/>
      <c r="L60" s="213"/>
      <c r="V60" s="213"/>
      <c r="W60" s="213"/>
      <c r="X60" s="213"/>
      <c r="Y60" s="213"/>
      <c r="Z60" s="213"/>
      <c r="AA60" s="213"/>
      <c r="AB60" s="213"/>
    </row>
    <row r="61" spans="1:28" s="104" customFormat="1" x14ac:dyDescent="0.25">
      <c r="A61" s="213"/>
      <c r="B61" s="213"/>
      <c r="C61" s="133"/>
      <c r="D61" s="133"/>
      <c r="E61" s="133"/>
      <c r="F61" s="133"/>
      <c r="G61" s="136"/>
      <c r="H61" s="136"/>
      <c r="I61" s="213"/>
      <c r="J61" s="213"/>
      <c r="K61" s="213"/>
      <c r="L61" s="213"/>
      <c r="V61" s="213"/>
      <c r="W61" s="213"/>
      <c r="X61" s="213"/>
      <c r="Y61" s="213"/>
      <c r="Z61" s="213"/>
      <c r="AA61" s="213"/>
      <c r="AB61" s="213"/>
    </row>
    <row r="62" spans="1:28" s="104" customFormat="1" x14ac:dyDescent="0.25">
      <c r="A62" s="213"/>
      <c r="B62" s="213"/>
      <c r="C62" s="133"/>
      <c r="D62" s="133"/>
      <c r="E62" s="133"/>
      <c r="F62" s="133"/>
      <c r="G62" s="136"/>
      <c r="H62" s="136"/>
      <c r="I62" s="213"/>
      <c r="J62" s="213"/>
      <c r="K62" s="213"/>
      <c r="L62" s="213"/>
      <c r="V62" s="213"/>
      <c r="W62" s="213"/>
      <c r="X62" s="213"/>
      <c r="Y62" s="213"/>
      <c r="Z62" s="213"/>
      <c r="AA62" s="213"/>
      <c r="AB62" s="213"/>
    </row>
    <row r="63" spans="1:28" s="104" customFormat="1" x14ac:dyDescent="0.25">
      <c r="A63" s="213"/>
      <c r="B63" s="213"/>
      <c r="C63" s="133"/>
      <c r="D63" s="133"/>
      <c r="E63" s="133"/>
      <c r="F63" s="133"/>
      <c r="G63" s="136"/>
      <c r="H63" s="136"/>
      <c r="I63" s="213"/>
      <c r="J63" s="213"/>
      <c r="K63" s="213"/>
      <c r="L63" s="213"/>
      <c r="V63" s="213"/>
      <c r="W63" s="213"/>
      <c r="X63" s="213"/>
      <c r="Y63" s="213"/>
      <c r="Z63" s="213"/>
      <c r="AA63" s="213"/>
      <c r="AB63" s="213"/>
    </row>
    <row r="64" spans="1:28" s="104" customFormat="1" x14ac:dyDescent="0.25">
      <c r="A64" s="213"/>
      <c r="B64" s="213"/>
      <c r="C64" s="133"/>
      <c r="D64" s="133"/>
      <c r="E64" s="133"/>
      <c r="F64" s="133"/>
      <c r="G64" s="136"/>
      <c r="H64" s="136"/>
      <c r="I64" s="213"/>
      <c r="J64" s="213"/>
      <c r="K64" s="213"/>
      <c r="L64" s="213"/>
      <c r="V64" s="213"/>
      <c r="W64" s="213"/>
      <c r="X64" s="213"/>
      <c r="Y64" s="213"/>
      <c r="Z64" s="213"/>
      <c r="AA64" s="213"/>
      <c r="AB64" s="213"/>
    </row>
    <row r="65" spans="3:28" s="104" customFormat="1" x14ac:dyDescent="0.25">
      <c r="C65" s="133"/>
      <c r="D65" s="133"/>
      <c r="E65" s="133"/>
      <c r="F65" s="133"/>
      <c r="G65" s="136"/>
      <c r="H65" s="136"/>
      <c r="V65" s="213"/>
      <c r="W65" s="213"/>
      <c r="X65" s="213"/>
      <c r="Y65" s="213"/>
      <c r="Z65" s="213"/>
      <c r="AA65" s="213"/>
      <c r="AB65" s="213"/>
    </row>
    <row r="66" spans="3:28" s="104" customFormat="1" x14ac:dyDescent="0.25">
      <c r="C66" s="133"/>
      <c r="D66" s="133"/>
      <c r="E66" s="133"/>
      <c r="F66" s="133"/>
      <c r="G66" s="136"/>
      <c r="H66" s="136"/>
      <c r="V66" s="213"/>
      <c r="W66" s="213"/>
      <c r="X66" s="213"/>
      <c r="Y66" s="213"/>
      <c r="Z66" s="213"/>
      <c r="AA66" s="213"/>
      <c r="AB66" s="213"/>
    </row>
    <row r="67" spans="3:28" s="104" customFormat="1" x14ac:dyDescent="0.25">
      <c r="C67" s="133"/>
      <c r="D67" s="133"/>
      <c r="E67" s="133"/>
      <c r="F67" s="133"/>
      <c r="G67" s="136"/>
      <c r="H67" s="136"/>
      <c r="V67" s="213"/>
      <c r="W67" s="213"/>
      <c r="X67" s="213"/>
      <c r="Y67" s="213"/>
      <c r="Z67" s="213"/>
      <c r="AA67" s="213"/>
      <c r="AB67" s="213"/>
    </row>
    <row r="68" spans="3:28" s="104" customFormat="1" x14ac:dyDescent="0.25">
      <c r="C68" s="133"/>
      <c r="D68" s="133"/>
      <c r="E68" s="133"/>
      <c r="F68" s="133"/>
      <c r="G68" s="136"/>
      <c r="H68" s="136"/>
      <c r="V68" s="213"/>
      <c r="W68" s="213"/>
      <c r="X68" s="213"/>
      <c r="Y68" s="213"/>
      <c r="Z68" s="213"/>
      <c r="AA68" s="213"/>
      <c r="AB68" s="213"/>
    </row>
    <row r="69" spans="3:28" s="104" customFormat="1" x14ac:dyDescent="0.25">
      <c r="C69" s="133"/>
      <c r="D69" s="133"/>
      <c r="E69" s="133"/>
      <c r="F69" s="133"/>
      <c r="G69" s="136"/>
      <c r="H69" s="136"/>
      <c r="V69" s="213"/>
      <c r="W69" s="213"/>
      <c r="X69" s="213"/>
      <c r="Y69" s="213"/>
      <c r="Z69" s="213"/>
      <c r="AA69" s="213"/>
      <c r="AB69" s="213"/>
    </row>
    <row r="70" spans="3:28" s="104" customFormat="1" x14ac:dyDescent="0.25">
      <c r="C70" s="133"/>
      <c r="D70" s="133"/>
      <c r="E70" s="133"/>
      <c r="F70" s="133"/>
      <c r="G70" s="136"/>
      <c r="H70" s="136"/>
      <c r="V70" s="213"/>
      <c r="W70" s="213"/>
      <c r="X70" s="213"/>
      <c r="Y70" s="213"/>
      <c r="Z70" s="213"/>
      <c r="AA70" s="213"/>
      <c r="AB70" s="213"/>
    </row>
    <row r="71" spans="3:28" s="104" customFormat="1" x14ac:dyDescent="0.25">
      <c r="C71" s="133"/>
      <c r="D71" s="133"/>
      <c r="E71" s="133"/>
      <c r="F71" s="133"/>
      <c r="G71" s="136"/>
      <c r="H71" s="136"/>
      <c r="V71" s="213"/>
      <c r="W71" s="213"/>
      <c r="X71" s="213"/>
      <c r="Y71" s="213"/>
      <c r="Z71" s="213"/>
      <c r="AA71" s="213"/>
      <c r="AB71" s="213"/>
    </row>
    <row r="72" spans="3:28" s="104" customFormat="1" x14ac:dyDescent="0.25">
      <c r="C72" s="133"/>
      <c r="D72" s="133"/>
      <c r="E72" s="133"/>
      <c r="F72" s="133"/>
      <c r="G72" s="136"/>
      <c r="H72" s="136"/>
      <c r="V72" s="213"/>
      <c r="W72" s="213"/>
      <c r="X72" s="213"/>
      <c r="Y72" s="213"/>
      <c r="Z72" s="213"/>
      <c r="AA72" s="213"/>
      <c r="AB72" s="213"/>
    </row>
    <row r="73" spans="3:28" s="104" customFormat="1" x14ac:dyDescent="0.25">
      <c r="C73" s="133"/>
      <c r="D73" s="133"/>
      <c r="E73" s="133"/>
      <c r="F73" s="133"/>
      <c r="G73" s="136"/>
      <c r="H73" s="136"/>
      <c r="V73" s="213"/>
      <c r="W73" s="213"/>
      <c r="X73" s="213"/>
      <c r="Y73" s="213"/>
      <c r="Z73" s="213"/>
      <c r="AA73" s="213"/>
      <c r="AB73" s="213"/>
    </row>
    <row r="74" spans="3:28" s="104" customFormat="1" x14ac:dyDescent="0.25">
      <c r="C74" s="133"/>
      <c r="D74" s="133"/>
      <c r="E74" s="133"/>
      <c r="F74" s="133"/>
      <c r="G74" s="136"/>
      <c r="H74" s="136"/>
      <c r="V74" s="213"/>
      <c r="W74" s="213"/>
      <c r="X74" s="213"/>
      <c r="Y74" s="213"/>
      <c r="Z74" s="213"/>
      <c r="AA74" s="213"/>
      <c r="AB74" s="213"/>
    </row>
    <row r="75" spans="3:28" s="104" customFormat="1" x14ac:dyDescent="0.25">
      <c r="C75" s="133"/>
      <c r="D75" s="133"/>
      <c r="E75" s="133"/>
      <c r="F75" s="133"/>
      <c r="G75" s="136"/>
      <c r="H75" s="136"/>
      <c r="V75" s="213"/>
      <c r="W75" s="213"/>
      <c r="X75" s="213"/>
      <c r="Y75" s="213"/>
      <c r="Z75" s="213"/>
      <c r="AA75" s="213"/>
      <c r="AB75" s="213"/>
    </row>
    <row r="76" spans="3:28" s="104" customFormat="1" x14ac:dyDescent="0.25">
      <c r="C76" s="133"/>
      <c r="D76" s="133"/>
      <c r="E76" s="133"/>
      <c r="F76" s="133"/>
      <c r="G76" s="136"/>
      <c r="H76" s="136"/>
      <c r="V76" s="213"/>
      <c r="W76" s="213"/>
      <c r="X76" s="213"/>
      <c r="Y76" s="213"/>
      <c r="Z76" s="213"/>
      <c r="AA76" s="213"/>
      <c r="AB76" s="213"/>
    </row>
    <row r="77" spans="3:28" s="104" customFormat="1" x14ac:dyDescent="0.25">
      <c r="C77" s="133"/>
      <c r="D77" s="133"/>
      <c r="E77" s="133"/>
      <c r="F77" s="133"/>
      <c r="G77" s="136"/>
      <c r="H77" s="136"/>
      <c r="V77" s="213"/>
      <c r="W77" s="213"/>
      <c r="X77" s="213"/>
      <c r="Y77" s="213"/>
      <c r="Z77" s="213"/>
      <c r="AA77" s="213"/>
      <c r="AB77" s="213"/>
    </row>
    <row r="78" spans="3:28" s="104" customFormat="1" x14ac:dyDescent="0.25">
      <c r="C78" s="133"/>
      <c r="D78" s="133"/>
      <c r="E78" s="133"/>
      <c r="F78" s="133"/>
      <c r="G78" s="136"/>
      <c r="H78" s="136"/>
      <c r="V78" s="213"/>
      <c r="W78" s="213"/>
      <c r="X78" s="213"/>
      <c r="Y78" s="213"/>
      <c r="Z78" s="213"/>
      <c r="AA78" s="213"/>
      <c r="AB78" s="213"/>
    </row>
    <row r="79" spans="3:28" s="104" customFormat="1" x14ac:dyDescent="0.25">
      <c r="C79" s="133"/>
      <c r="D79" s="133"/>
      <c r="E79" s="133"/>
      <c r="F79" s="133"/>
      <c r="G79" s="136"/>
      <c r="H79" s="136"/>
      <c r="V79" s="213"/>
      <c r="W79" s="213"/>
      <c r="X79" s="213"/>
      <c r="Y79" s="213"/>
      <c r="Z79" s="213"/>
      <c r="AA79" s="213"/>
      <c r="AB79" s="213"/>
    </row>
    <row r="80" spans="3:28" s="104" customFormat="1" x14ac:dyDescent="0.25">
      <c r="C80" s="133"/>
      <c r="D80" s="133"/>
      <c r="E80" s="133"/>
      <c r="F80" s="133"/>
      <c r="G80" s="136"/>
      <c r="H80" s="136"/>
      <c r="V80" s="213"/>
      <c r="W80" s="213"/>
      <c r="X80" s="213"/>
      <c r="Y80" s="213"/>
      <c r="Z80" s="213"/>
      <c r="AA80" s="213"/>
      <c r="AB80" s="213"/>
    </row>
    <row r="81" spans="1:28" s="104" customFormat="1" x14ac:dyDescent="0.25">
      <c r="A81" s="213"/>
      <c r="B81" s="213"/>
      <c r="C81" s="133"/>
      <c r="D81" s="133"/>
      <c r="E81" s="133"/>
      <c r="F81" s="133"/>
      <c r="G81" s="136"/>
      <c r="H81" s="136"/>
      <c r="V81" s="213"/>
      <c r="W81" s="213"/>
      <c r="X81" s="213"/>
      <c r="Y81" s="213"/>
      <c r="Z81" s="213"/>
      <c r="AA81" s="213"/>
      <c r="AB81" s="213"/>
    </row>
    <row r="82" spans="1:28" s="104" customFormat="1" x14ac:dyDescent="0.25">
      <c r="A82" s="213"/>
      <c r="B82" s="213"/>
      <c r="C82" s="133"/>
      <c r="D82" s="133"/>
      <c r="E82" s="133"/>
      <c r="F82" s="133"/>
      <c r="G82" s="136"/>
      <c r="H82" s="136"/>
      <c r="V82" s="213"/>
      <c r="W82" s="213"/>
      <c r="X82" s="213"/>
      <c r="Y82" s="213"/>
      <c r="Z82" s="213"/>
      <c r="AA82" s="213"/>
      <c r="AB82" s="213"/>
    </row>
    <row r="83" spans="1:28" s="104" customFormat="1" x14ac:dyDescent="0.25">
      <c r="A83" s="213"/>
      <c r="B83" s="213"/>
      <c r="C83" s="133"/>
      <c r="D83" s="133"/>
      <c r="E83" s="133"/>
      <c r="F83" s="133"/>
      <c r="G83" s="136"/>
      <c r="H83" s="136"/>
      <c r="V83" s="213"/>
      <c r="W83" s="213"/>
      <c r="X83" s="213"/>
      <c r="Y83" s="213"/>
      <c r="Z83" s="213"/>
      <c r="AA83" s="213"/>
      <c r="AB83" s="213"/>
    </row>
    <row r="84" spans="1:28" s="104" customFormat="1" x14ac:dyDescent="0.25">
      <c r="A84" s="213"/>
      <c r="B84" s="213"/>
      <c r="C84" s="133"/>
      <c r="D84" s="133"/>
      <c r="E84" s="133"/>
      <c r="F84" s="133"/>
      <c r="G84" s="136"/>
      <c r="H84" s="136"/>
      <c r="V84" s="213"/>
      <c r="W84" s="213"/>
      <c r="X84" s="213"/>
      <c r="Y84" s="213"/>
      <c r="Z84" s="213"/>
      <c r="AA84" s="213"/>
      <c r="AB84" s="213"/>
    </row>
    <row r="85" spans="1:28" s="104" customFormat="1" x14ac:dyDescent="0.25">
      <c r="A85" s="213"/>
      <c r="B85" s="213"/>
      <c r="C85" s="133"/>
      <c r="D85" s="133"/>
      <c r="E85" s="133"/>
      <c r="F85" s="133"/>
      <c r="G85" s="136"/>
      <c r="H85" s="136"/>
      <c r="V85" s="213"/>
      <c r="W85" s="213"/>
      <c r="X85" s="213"/>
      <c r="Y85" s="213"/>
      <c r="Z85" s="213"/>
      <c r="AA85" s="213"/>
      <c r="AB85" s="213"/>
    </row>
    <row r="86" spans="1:28" s="104" customFormat="1" x14ac:dyDescent="0.25">
      <c r="A86" s="213"/>
      <c r="B86" s="213"/>
      <c r="C86" s="133"/>
      <c r="D86" s="133"/>
      <c r="E86" s="133"/>
      <c r="F86" s="133"/>
      <c r="G86" s="136"/>
      <c r="H86" s="136"/>
      <c r="V86" s="213"/>
      <c r="W86" s="213"/>
      <c r="X86" s="213"/>
      <c r="Y86" s="213"/>
      <c r="Z86" s="213"/>
      <c r="AA86" s="213"/>
      <c r="AB86" s="213"/>
    </row>
    <row r="87" spans="1:28" s="104" customFormat="1" x14ac:dyDescent="0.25">
      <c r="A87" s="370"/>
      <c r="B87" s="371"/>
      <c r="C87" s="371"/>
      <c r="D87" s="351"/>
      <c r="E87" s="351"/>
      <c r="F87" s="351"/>
      <c r="G87" s="351"/>
      <c r="H87" s="136"/>
      <c r="V87" s="213"/>
      <c r="W87" s="213"/>
      <c r="X87" s="213"/>
      <c r="Y87" s="213"/>
      <c r="Z87" s="213"/>
      <c r="AA87" s="213"/>
      <c r="AB87" s="213"/>
    </row>
    <row r="88" spans="1:28" s="104" customFormat="1" x14ac:dyDescent="0.25">
      <c r="A88" s="213"/>
      <c r="B88" s="133"/>
      <c r="C88" s="133"/>
      <c r="D88" s="133"/>
      <c r="E88" s="133"/>
      <c r="F88" s="133"/>
      <c r="G88" s="136"/>
      <c r="H88" s="351"/>
      <c r="V88" s="213"/>
      <c r="W88" s="213"/>
      <c r="X88" s="213"/>
      <c r="Y88" s="213"/>
      <c r="Z88" s="213"/>
      <c r="AA88" s="213"/>
      <c r="AB88" s="213"/>
    </row>
    <row r="89" spans="1:28" s="104" customFormat="1" x14ac:dyDescent="0.25">
      <c r="A89" s="213"/>
      <c r="B89" s="133"/>
      <c r="C89" s="133"/>
      <c r="D89" s="133"/>
      <c r="E89" s="133"/>
      <c r="F89" s="133"/>
      <c r="G89" s="136"/>
      <c r="H89" s="136"/>
      <c r="V89" s="213"/>
      <c r="W89" s="213"/>
      <c r="X89" s="213"/>
      <c r="Y89" s="213"/>
      <c r="Z89" s="213"/>
      <c r="AA89" s="213"/>
      <c r="AB89" s="213"/>
    </row>
    <row r="90" spans="1:28" s="104" customFormat="1" x14ac:dyDescent="0.25">
      <c r="A90" s="213"/>
      <c r="B90" s="133"/>
      <c r="C90" s="133"/>
      <c r="D90" s="133"/>
      <c r="E90" s="133"/>
      <c r="F90" s="133"/>
      <c r="G90" s="136"/>
      <c r="H90" s="136"/>
      <c r="V90" s="213"/>
      <c r="W90" s="213"/>
      <c r="X90" s="213"/>
      <c r="Y90" s="213"/>
      <c r="Z90" s="213"/>
      <c r="AA90" s="213"/>
      <c r="AB90" s="213"/>
    </row>
    <row r="91" spans="1:28" s="104" customFormat="1" x14ac:dyDescent="0.25">
      <c r="A91" s="213"/>
      <c r="B91" s="133"/>
      <c r="C91" s="133"/>
      <c r="D91" s="133"/>
      <c r="E91" s="133"/>
      <c r="F91" s="133"/>
      <c r="G91" s="136"/>
      <c r="H91" s="136"/>
      <c r="V91" s="213"/>
      <c r="W91" s="213"/>
      <c r="X91" s="213"/>
      <c r="Y91" s="213"/>
      <c r="Z91" s="213"/>
      <c r="AA91" s="213"/>
      <c r="AB91" s="213"/>
    </row>
    <row r="92" spans="1:28" s="104" customFormat="1" x14ac:dyDescent="0.25">
      <c r="A92" s="213"/>
      <c r="B92" s="133"/>
      <c r="C92" s="133"/>
      <c r="D92" s="133"/>
      <c r="E92" s="133"/>
      <c r="F92" s="133"/>
      <c r="G92" s="136"/>
      <c r="H92" s="136"/>
      <c r="V92" s="213"/>
      <c r="W92" s="213"/>
      <c r="X92" s="213"/>
      <c r="Y92" s="213"/>
      <c r="Z92" s="213"/>
      <c r="AA92" s="213"/>
      <c r="AB92" s="213"/>
    </row>
    <row r="93" spans="1:28" s="104" customFormat="1" x14ac:dyDescent="0.25">
      <c r="A93" s="213"/>
      <c r="B93" s="133"/>
      <c r="C93" s="133"/>
      <c r="D93" s="133"/>
      <c r="E93" s="133"/>
      <c r="F93" s="133"/>
      <c r="G93" s="136"/>
      <c r="H93" s="136"/>
      <c r="V93" s="213"/>
      <c r="W93" s="213"/>
      <c r="X93" s="213"/>
      <c r="Y93" s="213"/>
      <c r="Z93" s="213"/>
      <c r="AA93" s="213"/>
      <c r="AB93" s="213"/>
    </row>
    <row r="94" spans="1:28" s="104" customFormat="1" x14ac:dyDescent="0.25">
      <c r="A94" s="213"/>
      <c r="B94" s="133"/>
      <c r="C94" s="133"/>
      <c r="D94" s="133"/>
      <c r="E94" s="133"/>
      <c r="F94" s="133"/>
      <c r="G94" s="136"/>
      <c r="H94" s="136"/>
      <c r="V94" s="213"/>
      <c r="W94" s="213"/>
      <c r="X94" s="213"/>
      <c r="Y94" s="213"/>
      <c r="Z94" s="213"/>
      <c r="AA94" s="213"/>
      <c r="AB94" s="213"/>
    </row>
    <row r="95" spans="1:28" s="104" customFormat="1" x14ac:dyDescent="0.25">
      <c r="A95" s="213"/>
      <c r="B95" s="133"/>
      <c r="C95" s="133"/>
      <c r="D95" s="133"/>
      <c r="E95" s="133"/>
      <c r="F95" s="133"/>
      <c r="G95" s="136"/>
      <c r="H95" s="136"/>
      <c r="V95" s="213"/>
      <c r="W95" s="213"/>
      <c r="X95" s="213"/>
      <c r="Y95" s="213"/>
      <c r="Z95" s="213"/>
      <c r="AA95" s="213"/>
      <c r="AB95" s="213"/>
    </row>
    <row r="96" spans="1:28" s="104" customFormat="1" x14ac:dyDescent="0.25">
      <c r="A96" s="213"/>
      <c r="B96" s="133"/>
      <c r="C96" s="133"/>
      <c r="D96" s="133"/>
      <c r="E96" s="133"/>
      <c r="F96" s="133"/>
      <c r="G96" s="136"/>
      <c r="H96" s="136"/>
      <c r="V96" s="213"/>
      <c r="W96" s="213"/>
      <c r="X96" s="213"/>
      <c r="Y96" s="213"/>
      <c r="Z96" s="213"/>
      <c r="AA96" s="213"/>
      <c r="AB96" s="213"/>
    </row>
    <row r="97" spans="1:31" s="104" customFormat="1" x14ac:dyDescent="0.25">
      <c r="A97" s="213"/>
      <c r="B97" s="133"/>
      <c r="C97" s="133"/>
      <c r="D97" s="133"/>
      <c r="E97" s="133"/>
      <c r="F97" s="133"/>
      <c r="G97" s="136"/>
      <c r="H97" s="136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</row>
    <row r="98" spans="1:31" s="10" customFormat="1" x14ac:dyDescent="0.25">
      <c r="A98" s="213"/>
      <c r="B98" s="133"/>
      <c r="C98" s="133"/>
      <c r="D98" s="133"/>
      <c r="E98" s="133"/>
      <c r="F98" s="133"/>
      <c r="G98" s="136"/>
      <c r="H98" s="136"/>
      <c r="I98" s="213"/>
      <c r="J98" s="213"/>
      <c r="K98" s="213"/>
      <c r="L98" s="213"/>
      <c r="M98" s="213"/>
      <c r="N98" s="213"/>
      <c r="O98" s="213"/>
      <c r="P98" s="213"/>
      <c r="Q98" s="213"/>
      <c r="R98" s="213"/>
      <c r="S98" s="213"/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</row>
    <row r="99" spans="1:31" s="10" customFormat="1" x14ac:dyDescent="0.25">
      <c r="A99" s="213"/>
      <c r="B99" s="133"/>
      <c r="C99" s="133"/>
      <c r="D99" s="133"/>
      <c r="E99" s="133"/>
      <c r="F99" s="133"/>
      <c r="G99" s="136"/>
      <c r="H99" s="136"/>
      <c r="I99" s="213"/>
      <c r="J99" s="213"/>
      <c r="K99" s="213"/>
      <c r="L99" s="213"/>
      <c r="M99" s="213"/>
      <c r="N99" s="213"/>
      <c r="O99" s="213"/>
      <c r="P99" s="213"/>
      <c r="Q99" s="213"/>
      <c r="R99" s="213"/>
      <c r="S99" s="213"/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</row>
    <row r="100" spans="1:31" s="10" customFormat="1" x14ac:dyDescent="0.25">
      <c r="A100" s="275"/>
      <c r="B100" s="27"/>
      <c r="C100" s="27"/>
      <c r="D100" s="27"/>
      <c r="E100" s="27"/>
      <c r="F100" s="27"/>
      <c r="G100" s="110"/>
      <c r="H100" s="136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</row>
    <row r="101" spans="1:31" s="10" customFormat="1" x14ac:dyDescent="0.25">
      <c r="A101" s="275"/>
      <c r="B101" s="27"/>
      <c r="C101" s="27"/>
      <c r="D101" s="27"/>
      <c r="E101" s="27"/>
      <c r="F101" s="27"/>
      <c r="G101" s="110"/>
      <c r="H101" s="110"/>
      <c r="I101" s="275"/>
      <c r="J101" s="275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</row>
    <row r="102" spans="1:31" s="10" customFormat="1" x14ac:dyDescent="0.25">
      <c r="A102" s="275"/>
      <c r="B102" s="27"/>
      <c r="C102" s="27"/>
      <c r="D102" s="27"/>
      <c r="E102" s="27"/>
      <c r="F102" s="27"/>
      <c r="G102" s="110"/>
      <c r="H102" s="110"/>
      <c r="I102" s="275"/>
      <c r="J102" s="275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</row>
    <row r="103" spans="1:31" s="10" customFormat="1" x14ac:dyDescent="0.25">
      <c r="A103" s="275"/>
      <c r="B103" s="27"/>
      <c r="C103" s="27"/>
      <c r="D103" s="27"/>
      <c r="E103" s="27"/>
      <c r="F103" s="27"/>
      <c r="G103" s="110"/>
      <c r="H103" s="110"/>
      <c r="I103" s="275"/>
      <c r="J103" s="275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</row>
    <row r="104" spans="1:31" s="10" customFormat="1" x14ac:dyDescent="0.25">
      <c r="A104" s="275"/>
      <c r="B104" s="27"/>
      <c r="C104" s="27"/>
      <c r="D104" s="27"/>
      <c r="E104" s="27"/>
      <c r="F104" s="27"/>
      <c r="G104" s="110"/>
      <c r="H104" s="110"/>
      <c r="I104" s="275"/>
      <c r="J104" s="275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</row>
    <row r="105" spans="1:31" s="10" customFormat="1" x14ac:dyDescent="0.25">
      <c r="A105" s="275"/>
      <c r="B105" s="27"/>
      <c r="C105" s="27"/>
      <c r="D105" s="27"/>
      <c r="E105" s="27"/>
      <c r="F105" s="27"/>
      <c r="G105" s="110"/>
      <c r="H105" s="110"/>
      <c r="I105" s="275"/>
      <c r="J105" s="275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</row>
    <row r="106" spans="1:31" s="10" customFormat="1" x14ac:dyDescent="0.25">
      <c r="A106" s="275"/>
      <c r="B106" s="27"/>
      <c r="C106" s="27"/>
      <c r="D106" s="27"/>
      <c r="E106" s="27"/>
      <c r="F106" s="27"/>
      <c r="G106" s="110"/>
      <c r="H106" s="110"/>
      <c r="I106" s="275"/>
      <c r="J106" s="275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</row>
    <row r="107" spans="1:31" s="10" customFormat="1" x14ac:dyDescent="0.25">
      <c r="A107" s="275"/>
      <c r="B107" s="27"/>
      <c r="C107" s="27"/>
      <c r="D107" s="27"/>
      <c r="E107" s="27"/>
      <c r="F107" s="27"/>
      <c r="G107" s="110"/>
      <c r="H107" s="110"/>
      <c r="I107" s="275"/>
      <c r="J107" s="275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</row>
    <row r="108" spans="1:31" s="10" customFormat="1" x14ac:dyDescent="0.25">
      <c r="A108" s="275"/>
      <c r="B108" s="27"/>
      <c r="C108" s="27"/>
      <c r="D108" s="27"/>
      <c r="E108" s="27"/>
      <c r="F108" s="27"/>
      <c r="G108" s="110"/>
      <c r="H108" s="110"/>
      <c r="I108" s="275"/>
      <c r="J108" s="275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</row>
    <row r="109" spans="1:31" s="10" customFormat="1" x14ac:dyDescent="0.25">
      <c r="A109" s="275"/>
      <c r="B109" s="27"/>
      <c r="C109" s="27"/>
      <c r="D109" s="27"/>
      <c r="E109" s="27"/>
      <c r="F109" s="27"/>
      <c r="G109" s="110"/>
      <c r="H109" s="110"/>
      <c r="I109" s="275"/>
      <c r="J109" s="275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</row>
    <row r="110" spans="1:31" s="10" customFormat="1" x14ac:dyDescent="0.25">
      <c r="A110" s="275"/>
      <c r="B110" s="27"/>
      <c r="C110" s="27"/>
      <c r="D110" s="27"/>
      <c r="E110" s="27"/>
      <c r="F110" s="27"/>
      <c r="G110" s="110"/>
      <c r="H110" s="110"/>
      <c r="I110" s="275"/>
      <c r="J110" s="275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</row>
    <row r="111" spans="1:31" s="10" customFormat="1" x14ac:dyDescent="0.25">
      <c r="A111" s="275"/>
      <c r="B111" s="27"/>
      <c r="C111" s="27"/>
      <c r="D111" s="27"/>
      <c r="E111" s="27"/>
      <c r="F111" s="27"/>
      <c r="G111" s="110"/>
      <c r="H111" s="110"/>
      <c r="I111" s="275"/>
      <c r="J111" s="275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</row>
    <row r="112" spans="1:31" s="10" customFormat="1" x14ac:dyDescent="0.25">
      <c r="A112" s="275"/>
      <c r="B112" s="27"/>
      <c r="C112" s="27"/>
      <c r="D112" s="27"/>
      <c r="E112" s="27"/>
      <c r="F112" s="27"/>
      <c r="G112" s="110"/>
      <c r="H112" s="110"/>
      <c r="I112" s="275"/>
      <c r="J112" s="275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</row>
    <row r="113" spans="1:31" s="10" customFormat="1" x14ac:dyDescent="0.25">
      <c r="A113" s="275"/>
      <c r="B113" s="27"/>
      <c r="C113" s="27"/>
      <c r="D113" s="27"/>
      <c r="E113" s="27"/>
      <c r="F113" s="27"/>
      <c r="G113" s="110"/>
      <c r="H113" s="110"/>
      <c r="I113" s="275"/>
      <c r="J113" s="275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</row>
    <row r="114" spans="1:31" s="10" customFormat="1" x14ac:dyDescent="0.25">
      <c r="A114" s="275"/>
      <c r="B114" s="27"/>
      <c r="C114" s="27"/>
      <c r="D114" s="27"/>
      <c r="E114" s="27"/>
      <c r="F114" s="27"/>
      <c r="G114" s="110"/>
      <c r="H114" s="110"/>
      <c r="I114" s="275"/>
      <c r="J114" s="275"/>
      <c r="K114" s="213"/>
      <c r="L114" s="213"/>
      <c r="M114" s="213"/>
      <c r="N114" s="213"/>
      <c r="O114" s="213"/>
      <c r="P114" s="213"/>
      <c r="Q114" s="213"/>
      <c r="R114" s="213"/>
      <c r="S114" s="213"/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</row>
    <row r="115" spans="1:31" s="10" customFormat="1" x14ac:dyDescent="0.25">
      <c r="A115" s="275"/>
      <c r="B115" s="27"/>
      <c r="C115" s="27"/>
      <c r="D115" s="27"/>
      <c r="E115" s="27"/>
      <c r="F115" s="27"/>
      <c r="G115" s="110"/>
      <c r="H115" s="110"/>
      <c r="I115" s="275"/>
      <c r="J115" s="275"/>
      <c r="K115" s="213"/>
      <c r="L115" s="213"/>
      <c r="M115" s="213"/>
      <c r="N115" s="213"/>
      <c r="O115" s="213"/>
      <c r="P115" s="213"/>
      <c r="Q115" s="213"/>
      <c r="R115" s="213"/>
      <c r="S115" s="213"/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</row>
    <row r="116" spans="1:31" s="10" customFormat="1" x14ac:dyDescent="0.25">
      <c r="A116" s="275"/>
      <c r="B116" s="27"/>
      <c r="C116" s="27"/>
      <c r="D116" s="27"/>
      <c r="E116" s="27"/>
      <c r="F116" s="27"/>
      <c r="G116" s="110"/>
      <c r="H116" s="110"/>
      <c r="I116" s="275"/>
      <c r="J116" s="275"/>
      <c r="K116" s="213"/>
      <c r="L116" s="213"/>
      <c r="M116" s="213"/>
      <c r="N116" s="213"/>
      <c r="O116" s="213"/>
      <c r="P116" s="213"/>
      <c r="Q116" s="213"/>
      <c r="R116" s="213"/>
      <c r="S116" s="213"/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</row>
    <row r="117" spans="1:31" x14ac:dyDescent="0.25">
      <c r="A117" s="275"/>
      <c r="B117" s="27"/>
      <c r="C117" s="27"/>
      <c r="D117" s="27"/>
      <c r="E117" s="27"/>
      <c r="F117" s="27"/>
      <c r="G117" s="110"/>
      <c r="H117" s="110"/>
      <c r="I117" s="275"/>
      <c r="J117" s="275"/>
      <c r="K117" s="213"/>
      <c r="L117" s="213"/>
      <c r="M117" s="262"/>
      <c r="N117" s="262"/>
      <c r="O117" s="262"/>
      <c r="P117" s="262"/>
      <c r="Q117" s="262"/>
      <c r="R117" s="262"/>
      <c r="S117" s="262"/>
      <c r="T117" s="262"/>
      <c r="U117" s="262"/>
      <c r="AC117" s="262"/>
      <c r="AD117" s="262"/>
      <c r="AE117" s="262"/>
    </row>
    <row r="118" spans="1:31" x14ac:dyDescent="0.25">
      <c r="A118" s="275"/>
      <c r="B118" s="27"/>
      <c r="C118" s="27"/>
      <c r="D118" s="27"/>
      <c r="E118" s="27"/>
      <c r="F118" s="27"/>
      <c r="G118" s="110"/>
      <c r="H118" s="110"/>
      <c r="I118" s="275"/>
      <c r="J118" s="275"/>
      <c r="K118" s="213"/>
      <c r="L118" s="213"/>
      <c r="M118" s="262"/>
      <c r="N118" s="262"/>
      <c r="O118" s="262"/>
      <c r="P118" s="262"/>
      <c r="Q118" s="262"/>
      <c r="R118" s="262"/>
      <c r="S118" s="262"/>
      <c r="T118" s="262"/>
      <c r="U118" s="262"/>
      <c r="AC118" s="262"/>
      <c r="AD118" s="262"/>
      <c r="AE118" s="262"/>
    </row>
    <row r="119" spans="1:31" x14ac:dyDescent="0.25">
      <c r="A119" s="254"/>
      <c r="B119" s="254"/>
      <c r="C119" s="254"/>
      <c r="D119" s="254"/>
      <c r="E119" s="254"/>
      <c r="F119" s="254"/>
      <c r="G119" s="254"/>
      <c r="H119" s="110"/>
      <c r="I119" s="275"/>
      <c r="J119" s="275"/>
      <c r="K119" s="213"/>
      <c r="L119" s="213"/>
      <c r="M119" s="262"/>
      <c r="N119" s="262"/>
      <c r="O119" s="262"/>
      <c r="P119" s="262"/>
      <c r="Q119" s="262"/>
      <c r="R119" s="262"/>
      <c r="S119" s="262"/>
      <c r="T119" s="262"/>
      <c r="U119" s="262"/>
      <c r="AC119" s="262"/>
      <c r="AD119" s="262"/>
      <c r="AE119" s="262"/>
    </row>
  </sheetData>
  <mergeCells count="1">
    <mergeCell ref="A87:C87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63DF08F052542BBEC4B7143196D92" ma:contentTypeVersion="13" ma:contentTypeDescription="Create a new document." ma:contentTypeScope="" ma:versionID="7aa0b93c35cfcc627ee3d62bc29cb747">
  <xsd:schema xmlns:xsd="http://www.w3.org/2001/XMLSchema" xmlns:xs="http://www.w3.org/2001/XMLSchema" xmlns:p="http://schemas.microsoft.com/office/2006/metadata/properties" xmlns:ns2="24943991-94d7-4778-a9b3-19e5f2086ea5" xmlns:ns3="a8b3785c-1687-4cfb-bb96-457c34477ce8" targetNamespace="http://schemas.microsoft.com/office/2006/metadata/properties" ma:root="true" ma:fieldsID="10179ab8e3fe35e526396d7f2ed4b5c0" ns2:_="" ns3:_="">
    <xsd:import namespace="24943991-94d7-4778-a9b3-19e5f2086ea5"/>
    <xsd:import namespace="a8b3785c-1687-4cfb-bb96-457c34477ce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ob7afa27584f400f95462db069cc28f2" minOccurs="0"/>
                <xsd:element ref="ns2:fd_documentDate" minOccurs="0"/>
                <xsd:element ref="ns2:TaxCatchAll" minOccurs="0"/>
                <xsd:element ref="ns2:fd_owner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43991-94d7-4778-a9b3-19e5f2086e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ob7afa27584f400f95462db069cc28f2" ma:index="11" nillable="true" ma:taxonomy="true" ma:internalName="ob7afa27584f400f95462db069cc28f2" ma:taxonomyFieldName="fd_journal" ma:displayName="Journal" ma:readOnly="false" ma:default="" ma:fieldId="{8b7afa27-584f-400f-9546-2db069cc28f2}" ma:taxonomyMulti="true" ma:sspId="6f0cbb39-80df-46cc-b4ae-a450fbe8aaff" ma:termSetId="eff4ded4-4221-4ac8-94b2-15177ff2d36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d_documentDate" ma:index="12" nillable="true" ma:displayName="Document Date" ma:format="DateOnly" ma:internalName="fd_documentDate">
      <xsd:simpleType>
        <xsd:restriction base="dms:DateTime"/>
      </xsd:simpleType>
    </xsd:element>
    <xsd:element name="TaxCatchAll" ma:index="14" nillable="true" ma:displayName="Taxonomy Catch All Column" ma:hidden="true" ma:list="{fd0ff72b-ac39-43cb-a5ff-d287ee7832cb}" ma:internalName="TaxCatchAll" ma:showField="CatchAllData" ma:web="24943991-94d7-4778-a9b3-19e5f2086e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d_owner" ma:index="15" nillable="true" ma:displayName="Owner" ma:internalName="fd_owner">
      <xsd:simpleType>
        <xsd:restriction base="dms:Text">
          <xsd:maxLength value="255"/>
        </xsd:restriction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3785c-1687-4cfb-bb96-457c34477c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7afa27584f400f95462db069cc28f2 xmlns="24943991-94d7-4778-a9b3-19e5f2086ea5">
      <Terms xmlns="http://schemas.microsoft.com/office/infopath/2007/PartnerControls"/>
    </ob7afa27584f400f95462db069cc28f2>
    <fd_documentDate xmlns="24943991-94d7-4778-a9b3-19e5f2086ea5" xsi:nil="true"/>
    <TaxCatchAll xmlns="24943991-94d7-4778-a9b3-19e5f2086ea5"/>
    <fd_owner xmlns="24943991-94d7-4778-a9b3-19e5f2086ea5" xsi:nil="true"/>
    <_dlc_DocId xmlns="24943991-94d7-4778-a9b3-19e5f2086ea5">FIDA-931287038-689674</_dlc_DocId>
    <_dlc_DocIdUrl xmlns="24943991-94d7-4778-a9b3-19e5f2086ea5">
      <Url>https://fida.sharepoint.com/sites/INT-Io/_layouts/15/DocIdRedir.aspx?ID=FIDA-931287038-689674</Url>
      <Description>FIDA-931287038-689674</Description>
    </_dlc_DocIdUrl>
  </documentManagement>
</p:properties>
</file>

<file path=customXml/itemProps1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475C67-C90C-47D9-BFE3-B29E54DC798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739623C-1DA2-464E-894C-3F7AED7D9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43991-94d7-4778-a9b3-19e5f2086ea5"/>
    <ds:schemaRef ds:uri="a8b3785c-1687-4cfb-bb96-457c34477c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C7A8CA-52F2-44B9-91B9-D8A90C409B3D}">
  <ds:schemaRefs>
    <ds:schemaRef ds:uri="http://schemas.microsoft.com/office/2006/metadata/properties"/>
    <ds:schemaRef ds:uri="http://schemas.microsoft.com/office/2006/documentManagement/types"/>
    <ds:schemaRef ds:uri="a8b3785c-1687-4cfb-bb96-457c34477ce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24943991-94d7-4778-a9b3-19e5f2086e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Thode</dc:creator>
  <cp:keywords/>
  <dc:description/>
  <cp:lastModifiedBy>Mark Thode</cp:lastModifiedBy>
  <cp:revision/>
  <dcterms:created xsi:type="dcterms:W3CDTF">2009-02-10T14:53:29Z</dcterms:created>
  <dcterms:modified xsi:type="dcterms:W3CDTF">2021-01-15T09:37:14Z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0x0101005BA63DF08F052542BBEC4B7143196D92</vt:lpwstr>
  </property>
  <property fmtid="{D5CDD505-2E9C-101B-9397-08002B2CF9AE}" pid="3" name="_dlc_DocIdItemGuid">
    <vt:lpwstr>706467b2-eff6-4a22-b0fc-a54e69b7dea5</vt:lpwstr>
  </property>
  <property fmtid="{D5CDD505-2E9C-101B-9397-08002B2CF9AE}" pid="4" name="fd_journal">
    <vt:lpwstr/>
  </property>
</Properties>
</file>